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sp0002armi-nas\shared\accounting\Acshare\STAT\CORP80\2023\2Q23\"/>
    </mc:Choice>
  </mc:AlternateContent>
  <xr:revisionPtr revIDLastSave="0" documentId="8_{783B6655-DD47-4417-B60B-335C668C4C83}" xr6:coauthVersionLast="47" xr6:coauthVersionMax="47" xr10:uidLastSave="{00000000-0000-0000-0000-000000000000}"/>
  <bookViews>
    <workbookView xWindow="14640" yWindow="-16365" windowWidth="29040" windowHeight="15840" xr2:uid="{00000000-000D-0000-FFFF-FFFF00000000}"/>
  </bookViews>
  <sheets>
    <sheet name="EMIC_23Q2_SCDPT1B" sheetId="1" r:id="rId1"/>
    <sheet name="EMIC_23Q2_SCDPT1BF" sheetId="2" r:id="rId2"/>
    <sheet name="EMIC_23Q2_SCDPT3" sheetId="3" r:id="rId3"/>
    <sheet name="EMIC_23Q2_SCDPT4" sheetId="4" r:id="rId4"/>
    <sheet name="WingsListLookups" sheetId="5" state="veryHidden" r:id="rId5"/>
  </sheets>
  <definedNames>
    <definedName name="DataTypeValidations">WingsListLookups!$A$1:$A$17</definedName>
    <definedName name="NAICDes2020_LookupCode">WingsListLookups!$M$1:$N$6</definedName>
    <definedName name="NAICDes2020_LookupDesc">WingsListLookups!$K$1:$L$6</definedName>
    <definedName name="NAICDes2020_ValidationCode">WingsListLookups!$J$1:$J$6</definedName>
    <definedName name="NAICDes2020_ValidationDesc">WingsListLookups!$I$1:$I$6</definedName>
    <definedName name="NAICDesModifier2020_LookupCode">WingsListLookups!$S$1:$T$7</definedName>
    <definedName name="NAICDesModifier2020_LookupDesc">WingsListLookups!$Q$1:$R$7</definedName>
    <definedName name="NAICDesModifier2020_ValidationCode">WingsListLookups!$P$1:$P$7</definedName>
    <definedName name="NAICDesModifier2020_ValidationDesc">WingsListLookups!$O$1:$O$7</definedName>
    <definedName name="_xlnm.Print_Area" localSheetId="0">EMIC_23Q2_SCDPT1B!$B$3:$K$22</definedName>
    <definedName name="_xlnm.Print_Area" localSheetId="1">EMIC_23Q2_SCDPT1BF!$B$3:$I$8</definedName>
    <definedName name="_xlnm.Print_Area" localSheetId="2">EMIC_23Q2_SCDPT3!$B$3:$U$193</definedName>
    <definedName name="_xlnm.Print_Area" localSheetId="3">EMIC_23Q2_SCDPT4!$B$3:$AG$320</definedName>
    <definedName name="RelatedParties_LookupCode">WingsListLookups!$AE$1:$AF$6</definedName>
    <definedName name="RelatedParties_LookupDesc">WingsListLookups!$AC$1:$AD$6</definedName>
    <definedName name="RelatedParties_ValidationCode">WingsListLookups!$AB$1:$AB$6</definedName>
    <definedName name="RelatedParties_ValidationDesc">WingsListLookups!$AA$1:$AA$6</definedName>
    <definedName name="ScDForeign16_LookupCode">WingsListLookups!$G$1:$H$4</definedName>
    <definedName name="ScDForeign16_LookupDesc">WingsListLookups!$E$1:$F$4</definedName>
    <definedName name="ScDForeign16_ValidationCode">WingsListLookups!$D$1:$D$4</definedName>
    <definedName name="ScDForeign16_ValidationDesc">WingsListLookups!$C$1:$C$4</definedName>
    <definedName name="SCDPT1B_01_1" localSheetId="0">EMIC_23Q2_SCDPT1B!$D$8</definedName>
    <definedName name="SCDPT1B_01_2" localSheetId="0">EMIC_23Q2_SCDPT1B!$E$8</definedName>
    <definedName name="SCDPT1B_01_3" localSheetId="0">EMIC_23Q2_SCDPT1B!$F$8</definedName>
    <definedName name="SCDPT1B_01_4" localSheetId="0">EMIC_23Q2_SCDPT1B!$G$8</definedName>
    <definedName name="SCDPT1B_01_5" localSheetId="0">EMIC_23Q2_SCDPT1B!$H$8</definedName>
    <definedName name="SCDPT1B_01_6" localSheetId="0">EMIC_23Q2_SCDPT1B!$I$8</definedName>
    <definedName name="SCDPT1B_01_7" localSheetId="0">EMIC_23Q2_SCDPT1B!$J$8</definedName>
    <definedName name="SCDPT1B_01_8" localSheetId="0">EMIC_23Q2_SCDPT1B!$K$8</definedName>
    <definedName name="SCDPT1B_02_1" localSheetId="0">EMIC_23Q2_SCDPT1B!$D$9</definedName>
    <definedName name="SCDPT1B_02_2" localSheetId="0">EMIC_23Q2_SCDPT1B!$E$9</definedName>
    <definedName name="SCDPT1B_02_3" localSheetId="0">EMIC_23Q2_SCDPT1B!$F$9</definedName>
    <definedName name="SCDPT1B_02_4" localSheetId="0">EMIC_23Q2_SCDPT1B!$G$9</definedName>
    <definedName name="SCDPT1B_02_5" localSheetId="0">EMIC_23Q2_SCDPT1B!$H$9</definedName>
    <definedName name="SCDPT1B_02_6" localSheetId="0">EMIC_23Q2_SCDPT1B!$I$9</definedName>
    <definedName name="SCDPT1B_02_7" localSheetId="0">EMIC_23Q2_SCDPT1B!$J$9</definedName>
    <definedName name="SCDPT1B_02_8" localSheetId="0">EMIC_23Q2_SCDPT1B!$K$9</definedName>
    <definedName name="SCDPT1B_03_1" localSheetId="0">EMIC_23Q2_SCDPT1B!$D$10</definedName>
    <definedName name="SCDPT1B_03_2" localSheetId="0">EMIC_23Q2_SCDPT1B!$E$10</definedName>
    <definedName name="SCDPT1B_03_3" localSheetId="0">EMIC_23Q2_SCDPT1B!$F$10</definedName>
    <definedName name="SCDPT1B_03_4" localSheetId="0">EMIC_23Q2_SCDPT1B!$G$10</definedName>
    <definedName name="SCDPT1B_03_5" localSheetId="0">EMIC_23Q2_SCDPT1B!$H$10</definedName>
    <definedName name="SCDPT1B_03_6" localSheetId="0">EMIC_23Q2_SCDPT1B!$I$10</definedName>
    <definedName name="SCDPT1B_03_7" localSheetId="0">EMIC_23Q2_SCDPT1B!$J$10</definedName>
    <definedName name="SCDPT1B_03_8" localSheetId="0">EMIC_23Q2_SCDPT1B!$K$10</definedName>
    <definedName name="SCDPT1B_04_1" localSheetId="0">EMIC_23Q2_SCDPT1B!$D$11</definedName>
    <definedName name="SCDPT1B_04_2" localSheetId="0">EMIC_23Q2_SCDPT1B!$E$11</definedName>
    <definedName name="SCDPT1B_04_3" localSheetId="0">EMIC_23Q2_SCDPT1B!$F$11</definedName>
    <definedName name="SCDPT1B_04_4" localSheetId="0">EMIC_23Q2_SCDPT1B!$G$11</definedName>
    <definedName name="SCDPT1B_04_5" localSheetId="0">EMIC_23Q2_SCDPT1B!$H$11</definedName>
    <definedName name="SCDPT1B_04_6" localSheetId="0">EMIC_23Q2_SCDPT1B!$I$11</definedName>
    <definedName name="SCDPT1B_04_7" localSheetId="0">EMIC_23Q2_SCDPT1B!$J$11</definedName>
    <definedName name="SCDPT1B_04_8" localSheetId="0">EMIC_23Q2_SCDPT1B!$K$11</definedName>
    <definedName name="SCDPT1B_05_1" localSheetId="0">EMIC_23Q2_SCDPT1B!$D$12</definedName>
    <definedName name="SCDPT1B_05_2" localSheetId="0">EMIC_23Q2_SCDPT1B!$E$12</definedName>
    <definedName name="SCDPT1B_05_3" localSheetId="0">EMIC_23Q2_SCDPT1B!$F$12</definedName>
    <definedName name="SCDPT1B_05_4" localSheetId="0">EMIC_23Q2_SCDPT1B!$G$12</definedName>
    <definedName name="SCDPT1B_05_5" localSheetId="0">EMIC_23Q2_SCDPT1B!$H$12</definedName>
    <definedName name="SCDPT1B_05_6" localSheetId="0">EMIC_23Q2_SCDPT1B!$I$12</definedName>
    <definedName name="SCDPT1B_05_7" localSheetId="0">EMIC_23Q2_SCDPT1B!$J$12</definedName>
    <definedName name="SCDPT1B_05_8" localSheetId="0">EMIC_23Q2_SCDPT1B!$K$12</definedName>
    <definedName name="SCDPT1B_06_1" localSheetId="0">EMIC_23Q2_SCDPT1B!$D$13</definedName>
    <definedName name="SCDPT1B_06_2" localSheetId="0">EMIC_23Q2_SCDPT1B!$E$13</definedName>
    <definedName name="SCDPT1B_06_3" localSheetId="0">EMIC_23Q2_SCDPT1B!$F$13</definedName>
    <definedName name="SCDPT1B_06_4" localSheetId="0">EMIC_23Q2_SCDPT1B!$G$13</definedName>
    <definedName name="SCDPT1B_06_5" localSheetId="0">EMIC_23Q2_SCDPT1B!$H$13</definedName>
    <definedName name="SCDPT1B_06_6" localSheetId="0">EMIC_23Q2_SCDPT1B!$I$13</definedName>
    <definedName name="SCDPT1B_06_7" localSheetId="0">EMIC_23Q2_SCDPT1B!$J$13</definedName>
    <definedName name="SCDPT1B_06_8" localSheetId="0">EMIC_23Q2_SCDPT1B!$K$13</definedName>
    <definedName name="SCDPT1B_07_1" localSheetId="0">EMIC_23Q2_SCDPT1B!$D$14</definedName>
    <definedName name="SCDPT1B_07_2" localSheetId="0">EMIC_23Q2_SCDPT1B!$E$14</definedName>
    <definedName name="SCDPT1B_07_3" localSheetId="0">EMIC_23Q2_SCDPT1B!$F$14</definedName>
    <definedName name="SCDPT1B_07_4" localSheetId="0">EMIC_23Q2_SCDPT1B!$G$14</definedName>
    <definedName name="SCDPT1B_07_5" localSheetId="0">EMIC_23Q2_SCDPT1B!$H$14</definedName>
    <definedName name="SCDPT1B_07_6" localSheetId="0">EMIC_23Q2_SCDPT1B!$I$14</definedName>
    <definedName name="SCDPT1B_07_7" localSheetId="0">EMIC_23Q2_SCDPT1B!$J$14</definedName>
    <definedName name="SCDPT1B_07_8" localSheetId="0">EMIC_23Q2_SCDPT1B!$K$14</definedName>
    <definedName name="SCDPT1B_08_1" localSheetId="0">EMIC_23Q2_SCDPT1B!$D$15</definedName>
    <definedName name="SCDPT1B_08_2" localSheetId="0">EMIC_23Q2_SCDPT1B!$E$15</definedName>
    <definedName name="SCDPT1B_08_3" localSheetId="0">EMIC_23Q2_SCDPT1B!$F$15</definedName>
    <definedName name="SCDPT1B_08_4" localSheetId="0">EMIC_23Q2_SCDPT1B!$G$15</definedName>
    <definedName name="SCDPT1B_08_5" localSheetId="0">EMIC_23Q2_SCDPT1B!$H$15</definedName>
    <definedName name="SCDPT1B_08_6" localSheetId="0">EMIC_23Q2_SCDPT1B!$I$15</definedName>
    <definedName name="SCDPT1B_08_7" localSheetId="0">EMIC_23Q2_SCDPT1B!$J$15</definedName>
    <definedName name="SCDPT1B_08_8" localSheetId="0">EMIC_23Q2_SCDPT1B!$K$15</definedName>
    <definedName name="SCDPT1B_09_1" localSheetId="0">EMIC_23Q2_SCDPT1B!$D$16</definedName>
    <definedName name="SCDPT1B_09_2" localSheetId="0">EMIC_23Q2_SCDPT1B!$E$16</definedName>
    <definedName name="SCDPT1B_09_3" localSheetId="0">EMIC_23Q2_SCDPT1B!$F$16</definedName>
    <definedName name="SCDPT1B_09_4" localSheetId="0">EMIC_23Q2_SCDPT1B!$G$16</definedName>
    <definedName name="SCDPT1B_09_5" localSheetId="0">EMIC_23Q2_SCDPT1B!$H$16</definedName>
    <definedName name="SCDPT1B_09_6" localSheetId="0">EMIC_23Q2_SCDPT1B!$I$16</definedName>
    <definedName name="SCDPT1B_09_7" localSheetId="0">EMIC_23Q2_SCDPT1B!$J$16</definedName>
    <definedName name="SCDPT1B_09_8" localSheetId="0">EMIC_23Q2_SCDPT1B!$K$16</definedName>
    <definedName name="SCDPT1B_10_1" localSheetId="0">EMIC_23Q2_SCDPT1B!$D$17</definedName>
    <definedName name="SCDPT1B_10_2" localSheetId="0">EMIC_23Q2_SCDPT1B!$E$17</definedName>
    <definedName name="SCDPT1B_10_3" localSheetId="0">EMIC_23Q2_SCDPT1B!$F$17</definedName>
    <definedName name="SCDPT1B_10_4" localSheetId="0">EMIC_23Q2_SCDPT1B!$G$17</definedName>
    <definedName name="SCDPT1B_10_5" localSheetId="0">EMIC_23Q2_SCDPT1B!$H$17</definedName>
    <definedName name="SCDPT1B_10_6" localSheetId="0">EMIC_23Q2_SCDPT1B!$I$17</definedName>
    <definedName name="SCDPT1B_10_7" localSheetId="0">EMIC_23Q2_SCDPT1B!$J$17</definedName>
    <definedName name="SCDPT1B_10_8" localSheetId="0">EMIC_23Q2_SCDPT1B!$K$17</definedName>
    <definedName name="SCDPT1B_11_1" localSheetId="0">EMIC_23Q2_SCDPT1B!$D$18</definedName>
    <definedName name="SCDPT1B_11_2" localSheetId="0">EMIC_23Q2_SCDPT1B!$E$18</definedName>
    <definedName name="SCDPT1B_11_3" localSheetId="0">EMIC_23Q2_SCDPT1B!$F$18</definedName>
    <definedName name="SCDPT1B_11_4" localSheetId="0">EMIC_23Q2_SCDPT1B!$G$18</definedName>
    <definedName name="SCDPT1B_11_5" localSheetId="0">EMIC_23Q2_SCDPT1B!$H$18</definedName>
    <definedName name="SCDPT1B_11_6" localSheetId="0">EMIC_23Q2_SCDPT1B!$I$18</definedName>
    <definedName name="SCDPT1B_11_7" localSheetId="0">EMIC_23Q2_SCDPT1B!$J$18</definedName>
    <definedName name="SCDPT1B_11_8" localSheetId="0">EMIC_23Q2_SCDPT1B!$K$18</definedName>
    <definedName name="SCDPT1B_12_1" localSheetId="0">EMIC_23Q2_SCDPT1B!$D$19</definedName>
    <definedName name="SCDPT1B_12_2" localSheetId="0">EMIC_23Q2_SCDPT1B!$E$19</definedName>
    <definedName name="SCDPT1B_12_3" localSheetId="0">EMIC_23Q2_SCDPT1B!$F$19</definedName>
    <definedName name="SCDPT1B_12_4" localSheetId="0">EMIC_23Q2_SCDPT1B!$G$19</definedName>
    <definedName name="SCDPT1B_12_5" localSheetId="0">EMIC_23Q2_SCDPT1B!$H$19</definedName>
    <definedName name="SCDPT1B_12_6" localSheetId="0">EMIC_23Q2_SCDPT1B!$I$19</definedName>
    <definedName name="SCDPT1B_12_7" localSheetId="0">EMIC_23Q2_SCDPT1B!$J$19</definedName>
    <definedName name="SCDPT1B_12_8" localSheetId="0">EMIC_23Q2_SCDPT1B!$K$19</definedName>
    <definedName name="SCDPT1B_13_1" localSheetId="0">EMIC_23Q2_SCDPT1B!$D$20</definedName>
    <definedName name="SCDPT1B_13_2" localSheetId="0">EMIC_23Q2_SCDPT1B!$E$20</definedName>
    <definedName name="SCDPT1B_13_3" localSheetId="0">EMIC_23Q2_SCDPT1B!$F$20</definedName>
    <definedName name="SCDPT1B_13_4" localSheetId="0">EMIC_23Q2_SCDPT1B!$G$20</definedName>
    <definedName name="SCDPT1B_13_5" localSheetId="0">EMIC_23Q2_SCDPT1B!$H$20</definedName>
    <definedName name="SCDPT1B_13_6" localSheetId="0">EMIC_23Q2_SCDPT1B!$I$20</definedName>
    <definedName name="SCDPT1B_13_7" localSheetId="0">EMIC_23Q2_SCDPT1B!$J$20</definedName>
    <definedName name="SCDPT1B_13_8" localSheetId="0">EMIC_23Q2_SCDPT1B!$K$20</definedName>
    <definedName name="SCDPT1B_14_1" localSheetId="0">EMIC_23Q2_SCDPT1B!$D$21</definedName>
    <definedName name="SCDPT1B_14_2" localSheetId="0">EMIC_23Q2_SCDPT1B!$E$21</definedName>
    <definedName name="SCDPT1B_14_3" localSheetId="0">EMIC_23Q2_SCDPT1B!$F$21</definedName>
    <definedName name="SCDPT1B_14_4" localSheetId="0">EMIC_23Q2_SCDPT1B!$G$21</definedName>
    <definedName name="SCDPT1B_14_5" localSheetId="0">EMIC_23Q2_SCDPT1B!$H$21</definedName>
    <definedName name="SCDPT1B_14_6" localSheetId="0">EMIC_23Q2_SCDPT1B!$I$21</definedName>
    <definedName name="SCDPT1B_14_7" localSheetId="0">EMIC_23Q2_SCDPT1B!$J$21</definedName>
    <definedName name="SCDPT1B_14_8" localSheetId="0">EMIC_23Q2_SCDPT1B!$K$21</definedName>
    <definedName name="SCDPT1B_15_1" localSheetId="0">EMIC_23Q2_SCDPT1B!$D$22</definedName>
    <definedName name="SCDPT1B_15_2" localSheetId="0">EMIC_23Q2_SCDPT1B!$E$22</definedName>
    <definedName name="SCDPT1B_15_3" localSheetId="0">EMIC_23Q2_SCDPT1B!$F$22</definedName>
    <definedName name="SCDPT1B_15_4" localSheetId="0">EMIC_23Q2_SCDPT1B!$G$22</definedName>
    <definedName name="SCDPT1B_15_5" localSheetId="0">EMIC_23Q2_SCDPT1B!$H$22</definedName>
    <definedName name="SCDPT1B_15_6" localSheetId="0">EMIC_23Q2_SCDPT1B!$I$22</definedName>
    <definedName name="SCDPT1B_15_7" localSheetId="0">EMIC_23Q2_SCDPT1B!$J$22</definedName>
    <definedName name="SCDPT1B_15_8" localSheetId="0">EMIC_23Q2_SCDPT1B!$K$22</definedName>
    <definedName name="SCDPT1BF_0000001_1" localSheetId="1">EMIC_23Q2_SCDPT1BF!$D$8</definedName>
    <definedName name="SCDPT1BF_0000001_2" localSheetId="1">EMIC_23Q2_SCDPT1BF!$E$8</definedName>
    <definedName name="SCDPT1BF_0000001_3" localSheetId="1">EMIC_23Q2_SCDPT1BF!$F$8</definedName>
    <definedName name="SCDPT1BF_0000001_4" localSheetId="1">EMIC_23Q2_SCDPT1BF!$G$8</definedName>
    <definedName name="SCDPT1BF_0000001_5" localSheetId="1">EMIC_23Q2_SCDPT1BF!$H$8</definedName>
    <definedName name="SCDPT1BF_0000001_6" localSheetId="1">EMIC_23Q2_SCDPT1BF!$I$8</definedName>
    <definedName name="SCDPT3_0100000000_Range" localSheetId="2">EMIC_23Q2_SCDPT3!$B$8:$U$10</definedName>
    <definedName name="SCDPT3_0100000001_1" localSheetId="2">EMIC_23Q2_SCDPT3!$C$10</definedName>
    <definedName name="SCDPT3_0100000001_10.01" localSheetId="2">EMIC_23Q2_SCDPT3!$L$10</definedName>
    <definedName name="SCDPT3_0100000001_10.02" localSheetId="2">EMIC_23Q2_SCDPT3!$M$10</definedName>
    <definedName name="SCDPT3_0100000001_10.03" localSheetId="2">EMIC_23Q2_SCDPT3!$N$10</definedName>
    <definedName name="SCDPT3_0100000001_12" localSheetId="2">EMIC_23Q2_SCDPT3!$P$10</definedName>
    <definedName name="SCDPT3_0100000001_13" localSheetId="2">EMIC_23Q2_SCDPT3!$Q$10</definedName>
    <definedName name="SCDPT3_0100000001_14" localSheetId="2">EMIC_23Q2_SCDPT3!$R$10</definedName>
    <definedName name="SCDPT3_0100000001_15" localSheetId="2">EMIC_23Q2_SCDPT3!$S$10</definedName>
    <definedName name="SCDPT3_0100000001_16" localSheetId="2">EMIC_23Q2_SCDPT3!$T$10</definedName>
    <definedName name="SCDPT3_0100000001_17" localSheetId="2">EMIC_23Q2_SCDPT3!$U$10</definedName>
    <definedName name="SCDPT3_0100000001_2" localSheetId="2">EMIC_23Q2_SCDPT3!$D$10</definedName>
    <definedName name="SCDPT3_0100000001_3" localSheetId="2">EMIC_23Q2_SCDPT3!$E$10</definedName>
    <definedName name="SCDPT3_0100000001_4" localSheetId="2">EMIC_23Q2_SCDPT3!$F$10</definedName>
    <definedName name="SCDPT3_0100000001_5" localSheetId="2">EMIC_23Q2_SCDPT3!$G$10</definedName>
    <definedName name="SCDPT3_0100000001_7" localSheetId="2">EMIC_23Q2_SCDPT3!$I$10</definedName>
    <definedName name="SCDPT3_0100000001_8" localSheetId="2">EMIC_23Q2_SCDPT3!$J$10</definedName>
    <definedName name="SCDPT3_0100000001_9" localSheetId="2">EMIC_23Q2_SCDPT3!$K$10</definedName>
    <definedName name="SCDPT3_0109999999_7" localSheetId="2">EMIC_23Q2_SCDPT3!$I$11</definedName>
    <definedName name="SCDPT3_0109999999_8" localSheetId="2">EMIC_23Q2_SCDPT3!$J$11</definedName>
    <definedName name="SCDPT3_0109999999_9" localSheetId="2">EMIC_23Q2_SCDPT3!$K$11</definedName>
    <definedName name="SCDPT3_0300000000_1" localSheetId="2">EMIC_23Q2_SCDPT3!$C$14</definedName>
    <definedName name="SCDPT3_0300000000_10.01" localSheetId="2">EMIC_23Q2_SCDPT3!$L$14</definedName>
    <definedName name="SCDPT3_0300000000_10.02" localSheetId="2">EMIC_23Q2_SCDPT3!$M$14</definedName>
    <definedName name="SCDPT3_0300000000_10.03" localSheetId="2">EMIC_23Q2_SCDPT3!$N$14</definedName>
    <definedName name="SCDPT3_0300000000_12" localSheetId="2">EMIC_23Q2_SCDPT3!$P$14</definedName>
    <definedName name="SCDPT3_0300000000_13" localSheetId="2">EMIC_23Q2_SCDPT3!$Q$14</definedName>
    <definedName name="SCDPT3_0300000000_14" localSheetId="2">EMIC_23Q2_SCDPT3!$R$14</definedName>
    <definedName name="SCDPT3_0300000000_15" localSheetId="2">EMIC_23Q2_SCDPT3!$S$14</definedName>
    <definedName name="SCDPT3_0300000000_16" localSheetId="2">EMIC_23Q2_SCDPT3!$T$14</definedName>
    <definedName name="SCDPT3_0300000000_17" localSheetId="2">EMIC_23Q2_SCDPT3!$U$14</definedName>
    <definedName name="SCDPT3_0300000000_2" localSheetId="2">EMIC_23Q2_SCDPT3!$D$14</definedName>
    <definedName name="SCDPT3_0300000000_3" localSheetId="2">EMIC_23Q2_SCDPT3!$E$14</definedName>
    <definedName name="SCDPT3_0300000000_4" localSheetId="2">EMIC_23Q2_SCDPT3!$F$14</definedName>
    <definedName name="SCDPT3_0300000000_5" localSheetId="2">EMIC_23Q2_SCDPT3!$G$14</definedName>
    <definedName name="SCDPT3_0300000000_7" localSheetId="2">EMIC_23Q2_SCDPT3!$I$14</definedName>
    <definedName name="SCDPT3_0300000000_8" localSheetId="2">EMIC_23Q2_SCDPT3!$J$14</definedName>
    <definedName name="SCDPT3_0300000000_9" localSheetId="2">EMIC_23Q2_SCDPT3!$K$14</definedName>
    <definedName name="SCDPT3_0300000000_Range" localSheetId="2">EMIC_23Q2_SCDPT3!$B$12:$U$14</definedName>
    <definedName name="SCDPT3_0309999999_7" localSheetId="2">EMIC_23Q2_SCDPT3!$I$15</definedName>
    <definedName name="SCDPT3_0309999999_8" localSheetId="2">EMIC_23Q2_SCDPT3!$J$15</definedName>
    <definedName name="SCDPT3_0309999999_9" localSheetId="2">EMIC_23Q2_SCDPT3!$K$15</definedName>
    <definedName name="SCDPT3_0500000000_1" localSheetId="2">EMIC_23Q2_SCDPT3!$C$18</definedName>
    <definedName name="SCDPT3_0500000000_10.01" localSheetId="2">EMIC_23Q2_SCDPT3!$L$18</definedName>
    <definedName name="SCDPT3_0500000000_10.02" localSheetId="2">EMIC_23Q2_SCDPT3!$M$18</definedName>
    <definedName name="SCDPT3_0500000000_10.03" localSheetId="2">EMIC_23Q2_SCDPT3!$N$18</definedName>
    <definedName name="SCDPT3_0500000000_11" localSheetId="2">EMIC_23Q2_SCDPT3!$O$18</definedName>
    <definedName name="SCDPT3_0500000000_12" localSheetId="2">EMIC_23Q2_SCDPT3!$P$18</definedName>
    <definedName name="SCDPT3_0500000000_13" localSheetId="2">EMIC_23Q2_SCDPT3!$Q$18</definedName>
    <definedName name="SCDPT3_0500000000_14" localSheetId="2">EMIC_23Q2_SCDPT3!$R$18</definedName>
    <definedName name="SCDPT3_0500000000_15" localSheetId="2">EMIC_23Q2_SCDPT3!$S$18</definedName>
    <definedName name="SCDPT3_0500000000_16" localSheetId="2">EMIC_23Q2_SCDPT3!$T$18</definedName>
    <definedName name="SCDPT3_0500000000_17" localSheetId="2">EMIC_23Q2_SCDPT3!$U$18</definedName>
    <definedName name="SCDPT3_0500000000_2" localSheetId="2">EMIC_23Q2_SCDPT3!$D$18</definedName>
    <definedName name="SCDPT3_0500000000_3" localSheetId="2">EMIC_23Q2_SCDPT3!$E$18</definedName>
    <definedName name="SCDPT3_0500000000_4" localSheetId="2">EMIC_23Q2_SCDPT3!$F$18</definedName>
    <definedName name="SCDPT3_0500000000_5" localSheetId="2">EMIC_23Q2_SCDPT3!$G$18</definedName>
    <definedName name="SCDPT3_0500000000_7" localSheetId="2">EMIC_23Q2_SCDPT3!$I$18</definedName>
    <definedName name="SCDPT3_0500000000_8" localSheetId="2">EMIC_23Q2_SCDPT3!$J$18</definedName>
    <definedName name="SCDPT3_0500000000_9" localSheetId="2">EMIC_23Q2_SCDPT3!$K$18</definedName>
    <definedName name="SCDPT3_0500000000_Range" localSheetId="2">EMIC_23Q2_SCDPT3!$B$16:$U$18</definedName>
    <definedName name="SCDPT3_0509999999_7" localSheetId="2">EMIC_23Q2_SCDPT3!$I$19</definedName>
    <definedName name="SCDPT3_0509999999_8" localSheetId="2">EMIC_23Q2_SCDPT3!$J$19</definedName>
    <definedName name="SCDPT3_0509999999_9" localSheetId="2">EMIC_23Q2_SCDPT3!$K$19</definedName>
    <definedName name="SCDPT3_0700000000_1" localSheetId="2">EMIC_23Q2_SCDPT3!$C$22</definedName>
    <definedName name="SCDPT3_0700000000_10.01" localSheetId="2">EMIC_23Q2_SCDPT3!$L$22</definedName>
    <definedName name="SCDPT3_0700000000_10.02" localSheetId="2">EMIC_23Q2_SCDPT3!$M$22</definedName>
    <definedName name="SCDPT3_0700000000_10.03" localSheetId="2">EMIC_23Q2_SCDPT3!$N$22</definedName>
    <definedName name="SCDPT3_0700000000_11" localSheetId="2">EMIC_23Q2_SCDPT3!$O$22</definedName>
    <definedName name="SCDPT3_0700000000_12" localSheetId="2">EMIC_23Q2_SCDPT3!$P$22</definedName>
    <definedName name="SCDPT3_0700000000_13" localSheetId="2">EMIC_23Q2_SCDPT3!$Q$22</definedName>
    <definedName name="SCDPT3_0700000000_14" localSheetId="2">EMIC_23Q2_SCDPT3!$R$22</definedName>
    <definedName name="SCDPT3_0700000000_15" localSheetId="2">EMIC_23Q2_SCDPT3!$S$22</definedName>
    <definedName name="SCDPT3_0700000000_16" localSheetId="2">EMIC_23Q2_SCDPT3!$T$22</definedName>
    <definedName name="SCDPT3_0700000000_17" localSheetId="2">EMIC_23Q2_SCDPT3!$U$22</definedName>
    <definedName name="SCDPT3_0700000000_2" localSheetId="2">EMIC_23Q2_SCDPT3!$D$22</definedName>
    <definedName name="SCDPT3_0700000000_3" localSheetId="2">EMIC_23Q2_SCDPT3!$E$22</definedName>
    <definedName name="SCDPT3_0700000000_4" localSheetId="2">EMIC_23Q2_SCDPT3!$F$22</definedName>
    <definedName name="SCDPT3_0700000000_5" localSheetId="2">EMIC_23Q2_SCDPT3!$G$22</definedName>
    <definedName name="SCDPT3_0700000000_7" localSheetId="2">EMIC_23Q2_SCDPT3!$I$22</definedName>
    <definedName name="SCDPT3_0700000000_8" localSheetId="2">EMIC_23Q2_SCDPT3!$J$22</definedName>
    <definedName name="SCDPT3_0700000000_9" localSheetId="2">EMIC_23Q2_SCDPT3!$K$22</definedName>
    <definedName name="SCDPT3_0700000000_Range" localSheetId="2">EMIC_23Q2_SCDPT3!$B$20:$U$22</definedName>
    <definedName name="SCDPT3_0709999999_7" localSheetId="2">EMIC_23Q2_SCDPT3!$I$23</definedName>
    <definedName name="SCDPT3_0709999999_8" localSheetId="2">EMIC_23Q2_SCDPT3!$J$23</definedName>
    <definedName name="SCDPT3_0709999999_9" localSheetId="2">EMIC_23Q2_SCDPT3!$K$23</definedName>
    <definedName name="SCDPT3_0900000000_1" localSheetId="2">EMIC_23Q2_SCDPT3!$C$26</definedName>
    <definedName name="SCDPT3_0900000000_10.01" localSheetId="2">EMIC_23Q2_SCDPT3!$L$26</definedName>
    <definedName name="SCDPT3_0900000000_10.02" localSheetId="2">EMIC_23Q2_SCDPT3!$M$26</definedName>
    <definedName name="SCDPT3_0900000000_10.03" localSheetId="2">EMIC_23Q2_SCDPT3!$N$26</definedName>
    <definedName name="SCDPT3_0900000000_11" localSheetId="2">EMIC_23Q2_SCDPT3!$O$26</definedName>
    <definedName name="SCDPT3_0900000000_12" localSheetId="2">EMIC_23Q2_SCDPT3!$P$26</definedName>
    <definedName name="SCDPT3_0900000000_13" localSheetId="2">EMIC_23Q2_SCDPT3!$Q$26</definedName>
    <definedName name="SCDPT3_0900000000_14" localSheetId="2">EMIC_23Q2_SCDPT3!$R$26</definedName>
    <definedName name="SCDPT3_0900000000_15" localSheetId="2">EMIC_23Q2_SCDPT3!$S$26</definedName>
    <definedName name="SCDPT3_0900000000_16" localSheetId="2">EMIC_23Q2_SCDPT3!$T$26</definedName>
    <definedName name="SCDPT3_0900000000_17" localSheetId="2">EMIC_23Q2_SCDPT3!$U$26</definedName>
    <definedName name="SCDPT3_0900000000_2" localSheetId="2">EMIC_23Q2_SCDPT3!$D$26</definedName>
    <definedName name="SCDPT3_0900000000_3" localSheetId="2">EMIC_23Q2_SCDPT3!$E$26</definedName>
    <definedName name="SCDPT3_0900000000_4" localSheetId="2">EMIC_23Q2_SCDPT3!$F$26</definedName>
    <definedName name="SCDPT3_0900000000_5" localSheetId="2">EMIC_23Q2_SCDPT3!$G$26</definedName>
    <definedName name="SCDPT3_0900000000_7" localSheetId="2">EMIC_23Q2_SCDPT3!$I$26</definedName>
    <definedName name="SCDPT3_0900000000_8" localSheetId="2">EMIC_23Q2_SCDPT3!$J$26</definedName>
    <definedName name="SCDPT3_0900000000_9" localSheetId="2">EMIC_23Q2_SCDPT3!$K$26</definedName>
    <definedName name="SCDPT3_0900000000_Range" localSheetId="2">EMIC_23Q2_SCDPT3!$B$24:$U$26</definedName>
    <definedName name="SCDPT3_0909999999_7" localSheetId="2">EMIC_23Q2_SCDPT3!$I$27</definedName>
    <definedName name="SCDPT3_0909999999_8" localSheetId="2">EMIC_23Q2_SCDPT3!$J$27</definedName>
    <definedName name="SCDPT3_0909999999_9" localSheetId="2">EMIC_23Q2_SCDPT3!$K$27</definedName>
    <definedName name="SCDPT3_1100000000_Range" localSheetId="2">EMIC_23Q2_SCDPT3!$B$28:$U$100</definedName>
    <definedName name="SCDPT3_1100000001_1" localSheetId="2">EMIC_23Q2_SCDPT3!$C$28</definedName>
    <definedName name="SCDPT3_1100000001_10.01" localSheetId="2">EMIC_23Q2_SCDPT3!$L$28</definedName>
    <definedName name="SCDPT3_1100000001_10.02" localSheetId="2">EMIC_23Q2_SCDPT3!$M$28</definedName>
    <definedName name="SCDPT3_1100000001_10.03" localSheetId="2">EMIC_23Q2_SCDPT3!$N$28</definedName>
    <definedName name="SCDPT3_1100000001_12" localSheetId="2">EMIC_23Q2_SCDPT3!$P$28</definedName>
    <definedName name="SCDPT3_1100000001_13" localSheetId="2">EMIC_23Q2_SCDPT3!$Q$28</definedName>
    <definedName name="SCDPT3_1100000001_14" localSheetId="2">EMIC_23Q2_SCDPT3!$R$28</definedName>
    <definedName name="SCDPT3_1100000001_15" localSheetId="2">EMIC_23Q2_SCDPT3!$S$28</definedName>
    <definedName name="SCDPT3_1100000001_16" localSheetId="2">EMIC_23Q2_SCDPT3!$T$28</definedName>
    <definedName name="SCDPT3_1100000001_17" localSheetId="2">EMIC_23Q2_SCDPT3!$U$28</definedName>
    <definedName name="SCDPT3_1100000001_2" localSheetId="2">EMIC_23Q2_SCDPT3!$D$28</definedName>
    <definedName name="SCDPT3_1100000001_3" localSheetId="2">EMIC_23Q2_SCDPT3!$E$28</definedName>
    <definedName name="SCDPT3_1100000001_4" localSheetId="2">EMIC_23Q2_SCDPT3!$F$28</definedName>
    <definedName name="SCDPT3_1100000001_5" localSheetId="2">EMIC_23Q2_SCDPT3!$G$28</definedName>
    <definedName name="SCDPT3_1100000001_7" localSheetId="2">EMIC_23Q2_SCDPT3!$I$28</definedName>
    <definedName name="SCDPT3_1100000001_8" localSheetId="2">EMIC_23Q2_SCDPT3!$J$28</definedName>
    <definedName name="SCDPT3_1100000001_9" localSheetId="2">EMIC_23Q2_SCDPT3!$K$28</definedName>
    <definedName name="SCDPT3_1100000071_1" localSheetId="2">EMIC_23Q2_SCDPT3!$C$100</definedName>
    <definedName name="SCDPT3_1100000071_10.01" localSheetId="2">EMIC_23Q2_SCDPT3!$L$100</definedName>
    <definedName name="SCDPT3_1100000071_10.02" localSheetId="2">EMIC_23Q2_SCDPT3!$M$100</definedName>
    <definedName name="SCDPT3_1100000071_10.03" localSheetId="2">EMIC_23Q2_SCDPT3!$N$100</definedName>
    <definedName name="SCDPT3_1100000071_12" localSheetId="2">EMIC_23Q2_SCDPT3!$P$100</definedName>
    <definedName name="SCDPT3_1100000071_13" localSheetId="2">EMIC_23Q2_SCDPT3!$Q$100</definedName>
    <definedName name="SCDPT3_1100000071_14" localSheetId="2">EMIC_23Q2_SCDPT3!$R$100</definedName>
    <definedName name="SCDPT3_1100000071_15" localSheetId="2">EMIC_23Q2_SCDPT3!$S$100</definedName>
    <definedName name="SCDPT3_1100000071_16" localSheetId="2">EMIC_23Q2_SCDPT3!$T$100</definedName>
    <definedName name="SCDPT3_1100000071_17" localSheetId="2">EMIC_23Q2_SCDPT3!$U$100</definedName>
    <definedName name="SCDPT3_1100000071_2" localSheetId="2">EMIC_23Q2_SCDPT3!$D$100</definedName>
    <definedName name="SCDPT3_1100000071_3" localSheetId="2">EMIC_23Q2_SCDPT3!$E$100</definedName>
    <definedName name="SCDPT3_1100000071_4" localSheetId="2">EMIC_23Q2_SCDPT3!$F$100</definedName>
    <definedName name="SCDPT3_1100000071_5" localSheetId="2">EMIC_23Q2_SCDPT3!$G$100</definedName>
    <definedName name="SCDPT3_1100000071_7" localSheetId="2">EMIC_23Q2_SCDPT3!$I$100</definedName>
    <definedName name="SCDPT3_1100000071_8" localSheetId="2">EMIC_23Q2_SCDPT3!$J$100</definedName>
    <definedName name="SCDPT3_1100000071_9" localSheetId="2">EMIC_23Q2_SCDPT3!$K$100</definedName>
    <definedName name="SCDPT3_1109999999_7" localSheetId="2">EMIC_23Q2_SCDPT3!$I$101</definedName>
    <definedName name="SCDPT3_1109999999_8" localSheetId="2">EMIC_23Q2_SCDPT3!$J$101</definedName>
    <definedName name="SCDPT3_1109999999_9" localSheetId="2">EMIC_23Q2_SCDPT3!$K$101</definedName>
    <definedName name="SCDPT3_1300000000_1" localSheetId="2">EMIC_23Q2_SCDPT3!$C$104</definedName>
    <definedName name="SCDPT3_1300000000_10.01" localSheetId="2">EMIC_23Q2_SCDPT3!$L$104</definedName>
    <definedName name="SCDPT3_1300000000_10.02" localSheetId="2">EMIC_23Q2_SCDPT3!$M$104</definedName>
    <definedName name="SCDPT3_1300000000_10.03" localSheetId="2">EMIC_23Q2_SCDPT3!$N$104</definedName>
    <definedName name="SCDPT3_1300000000_12" localSheetId="2">EMIC_23Q2_SCDPT3!$P$104</definedName>
    <definedName name="SCDPT3_1300000000_13" localSheetId="2">EMIC_23Q2_SCDPT3!$Q$104</definedName>
    <definedName name="SCDPT3_1300000000_14" localSheetId="2">EMIC_23Q2_SCDPT3!$R$104</definedName>
    <definedName name="SCDPT3_1300000000_15" localSheetId="2">EMIC_23Q2_SCDPT3!$S$104</definedName>
    <definedName name="SCDPT3_1300000000_16" localSheetId="2">EMIC_23Q2_SCDPT3!$T$104</definedName>
    <definedName name="SCDPT3_1300000000_17" localSheetId="2">EMIC_23Q2_SCDPT3!$U$104</definedName>
    <definedName name="SCDPT3_1300000000_2" localSheetId="2">EMIC_23Q2_SCDPT3!$D$104</definedName>
    <definedName name="SCDPT3_1300000000_3" localSheetId="2">EMIC_23Q2_SCDPT3!$E$104</definedName>
    <definedName name="SCDPT3_1300000000_4" localSheetId="2">EMIC_23Q2_SCDPT3!$F$104</definedName>
    <definedName name="SCDPT3_1300000000_5" localSheetId="2">EMIC_23Q2_SCDPT3!$G$104</definedName>
    <definedName name="SCDPT3_1300000000_7" localSheetId="2">EMIC_23Q2_SCDPT3!$I$104</definedName>
    <definedName name="SCDPT3_1300000000_8" localSheetId="2">EMIC_23Q2_SCDPT3!$J$104</definedName>
    <definedName name="SCDPT3_1300000000_9" localSheetId="2">EMIC_23Q2_SCDPT3!$K$104</definedName>
    <definedName name="SCDPT3_1300000000_Range" localSheetId="2">EMIC_23Q2_SCDPT3!$B$102:$U$104</definedName>
    <definedName name="SCDPT3_1309999999_7" localSheetId="2">EMIC_23Q2_SCDPT3!$I$105</definedName>
    <definedName name="SCDPT3_1309999999_8" localSheetId="2">EMIC_23Q2_SCDPT3!$J$105</definedName>
    <definedName name="SCDPT3_1309999999_9" localSheetId="2">EMIC_23Q2_SCDPT3!$K$105</definedName>
    <definedName name="SCDPT3_1500000000_1" localSheetId="2">EMIC_23Q2_SCDPT3!$C$108</definedName>
    <definedName name="SCDPT3_1500000000_10.01" localSheetId="2">EMIC_23Q2_SCDPT3!$L$108</definedName>
    <definedName name="SCDPT3_1500000000_10.02" localSheetId="2">EMIC_23Q2_SCDPT3!$M$108</definedName>
    <definedName name="SCDPT3_1500000000_10.03" localSheetId="2">EMIC_23Q2_SCDPT3!$N$108</definedName>
    <definedName name="SCDPT3_1500000000_12" localSheetId="2">EMIC_23Q2_SCDPT3!$P$108</definedName>
    <definedName name="SCDPT3_1500000000_13" localSheetId="2">EMIC_23Q2_SCDPT3!$Q$108</definedName>
    <definedName name="SCDPT3_1500000000_14" localSheetId="2">EMIC_23Q2_SCDPT3!$R$108</definedName>
    <definedName name="SCDPT3_1500000000_15" localSheetId="2">EMIC_23Q2_SCDPT3!$S$108</definedName>
    <definedName name="SCDPT3_1500000000_16" localSheetId="2">EMIC_23Q2_SCDPT3!$T$108</definedName>
    <definedName name="SCDPT3_1500000000_17" localSheetId="2">EMIC_23Q2_SCDPT3!$U$108</definedName>
    <definedName name="SCDPT3_1500000000_2" localSheetId="2">EMIC_23Q2_SCDPT3!$D$108</definedName>
    <definedName name="SCDPT3_1500000000_3" localSheetId="2">EMIC_23Q2_SCDPT3!$E$108</definedName>
    <definedName name="SCDPT3_1500000000_4" localSheetId="2">EMIC_23Q2_SCDPT3!$F$108</definedName>
    <definedName name="SCDPT3_1500000000_5" localSheetId="2">EMIC_23Q2_SCDPT3!$G$108</definedName>
    <definedName name="SCDPT3_1500000000_7" localSheetId="2">EMIC_23Q2_SCDPT3!$I$108</definedName>
    <definedName name="SCDPT3_1500000000_8" localSheetId="2">EMIC_23Q2_SCDPT3!$J$108</definedName>
    <definedName name="SCDPT3_1500000000_9" localSheetId="2">EMIC_23Q2_SCDPT3!$K$108</definedName>
    <definedName name="SCDPT3_1500000000_Range" localSheetId="2">EMIC_23Q2_SCDPT3!$B$106:$U$108</definedName>
    <definedName name="SCDPT3_1509999999_7" localSheetId="2">EMIC_23Q2_SCDPT3!$I$109</definedName>
    <definedName name="SCDPT3_1509999999_8" localSheetId="2">EMIC_23Q2_SCDPT3!$J$109</definedName>
    <definedName name="SCDPT3_1509999999_9" localSheetId="2">EMIC_23Q2_SCDPT3!$K$109</definedName>
    <definedName name="SCDPT3_1610000000_1" localSheetId="2">EMIC_23Q2_SCDPT3!$C$112</definedName>
    <definedName name="SCDPT3_1610000000_10.01" localSheetId="2">EMIC_23Q2_SCDPT3!$L$112</definedName>
    <definedName name="SCDPT3_1610000000_10.02" localSheetId="2">EMIC_23Q2_SCDPT3!$M$112</definedName>
    <definedName name="SCDPT3_1610000000_10.03" localSheetId="2">EMIC_23Q2_SCDPT3!$N$112</definedName>
    <definedName name="SCDPT3_1610000000_12" localSheetId="2">EMIC_23Q2_SCDPT3!$P$112</definedName>
    <definedName name="SCDPT3_1610000000_13" localSheetId="2">EMIC_23Q2_SCDPT3!$Q$112</definedName>
    <definedName name="SCDPT3_1610000000_14" localSheetId="2">EMIC_23Q2_SCDPT3!$R$112</definedName>
    <definedName name="SCDPT3_1610000000_15" localSheetId="2">EMIC_23Q2_SCDPT3!$S$112</definedName>
    <definedName name="SCDPT3_1610000000_16" localSheetId="2">EMIC_23Q2_SCDPT3!$T$112</definedName>
    <definedName name="SCDPT3_1610000000_17" localSheetId="2">EMIC_23Q2_SCDPT3!$U$112</definedName>
    <definedName name="SCDPT3_1610000000_2" localSheetId="2">EMIC_23Q2_SCDPT3!$D$112</definedName>
    <definedName name="SCDPT3_1610000000_3" localSheetId="2">EMIC_23Q2_SCDPT3!$E$112</definedName>
    <definedName name="SCDPT3_1610000000_4" localSheetId="2">EMIC_23Q2_SCDPT3!$F$112</definedName>
    <definedName name="SCDPT3_1610000000_5" localSheetId="2">EMIC_23Q2_SCDPT3!$G$112</definedName>
    <definedName name="SCDPT3_1610000000_6" localSheetId="2">EMIC_23Q2_SCDPT3!$H$112</definedName>
    <definedName name="SCDPT3_1610000000_7" localSheetId="2">EMIC_23Q2_SCDPT3!$I$112</definedName>
    <definedName name="SCDPT3_1610000000_8" localSheetId="2">EMIC_23Q2_SCDPT3!$J$112</definedName>
    <definedName name="SCDPT3_1610000000_9" localSheetId="2">EMIC_23Q2_SCDPT3!$K$112</definedName>
    <definedName name="SCDPT3_1610000000_Range" localSheetId="2">EMIC_23Q2_SCDPT3!$B$110:$U$112</definedName>
    <definedName name="SCDPT3_1619999999_7" localSheetId="2">EMIC_23Q2_SCDPT3!$I$113</definedName>
    <definedName name="SCDPT3_1619999999_8" localSheetId="2">EMIC_23Q2_SCDPT3!$J$113</definedName>
    <definedName name="SCDPT3_1619999999_9" localSheetId="2">EMIC_23Q2_SCDPT3!$K$113</definedName>
    <definedName name="SCDPT3_1900000000_1" localSheetId="2">EMIC_23Q2_SCDPT3!$C$116</definedName>
    <definedName name="SCDPT3_1900000000_10.01" localSheetId="2">EMIC_23Q2_SCDPT3!$L$116</definedName>
    <definedName name="SCDPT3_1900000000_10.02" localSheetId="2">EMIC_23Q2_SCDPT3!$M$116</definedName>
    <definedName name="SCDPT3_1900000000_10.03" localSheetId="2">EMIC_23Q2_SCDPT3!$N$116</definedName>
    <definedName name="SCDPT3_1900000000_12" localSheetId="2">EMIC_23Q2_SCDPT3!$P$116</definedName>
    <definedName name="SCDPT3_1900000000_13" localSheetId="2">EMIC_23Q2_SCDPT3!$Q$116</definedName>
    <definedName name="SCDPT3_1900000000_14" localSheetId="2">EMIC_23Q2_SCDPT3!$R$116</definedName>
    <definedName name="SCDPT3_1900000000_15" localSheetId="2">EMIC_23Q2_SCDPT3!$S$116</definedName>
    <definedName name="SCDPT3_1900000000_16" localSheetId="2">EMIC_23Q2_SCDPT3!$T$116</definedName>
    <definedName name="SCDPT3_1900000000_17" localSheetId="2">EMIC_23Q2_SCDPT3!$U$116</definedName>
    <definedName name="SCDPT3_1900000000_2" localSheetId="2">EMIC_23Q2_SCDPT3!$D$116</definedName>
    <definedName name="SCDPT3_1900000000_3" localSheetId="2">EMIC_23Q2_SCDPT3!$E$116</definedName>
    <definedName name="SCDPT3_1900000000_4" localSheetId="2">EMIC_23Q2_SCDPT3!$F$116</definedName>
    <definedName name="SCDPT3_1900000000_5" localSheetId="2">EMIC_23Q2_SCDPT3!$G$116</definedName>
    <definedName name="SCDPT3_1900000000_7" localSheetId="2">EMIC_23Q2_SCDPT3!$I$116</definedName>
    <definedName name="SCDPT3_1900000000_8" localSheetId="2">EMIC_23Q2_SCDPT3!$J$116</definedName>
    <definedName name="SCDPT3_1900000000_9" localSheetId="2">EMIC_23Q2_SCDPT3!$K$116</definedName>
    <definedName name="SCDPT3_1900000000_Range" localSheetId="2">EMIC_23Q2_SCDPT3!$B$114:$U$116</definedName>
    <definedName name="SCDPT3_1909999999_7" localSheetId="2">EMIC_23Q2_SCDPT3!$I$117</definedName>
    <definedName name="SCDPT3_1909999999_8" localSheetId="2">EMIC_23Q2_SCDPT3!$J$117</definedName>
    <definedName name="SCDPT3_1909999999_9" localSheetId="2">EMIC_23Q2_SCDPT3!$K$117</definedName>
    <definedName name="SCDPT3_2010000000_1" localSheetId="2">EMIC_23Q2_SCDPT3!$C$120</definedName>
    <definedName name="SCDPT3_2010000000_10.01" localSheetId="2">EMIC_23Q2_SCDPT3!$L$120</definedName>
    <definedName name="SCDPT3_2010000000_10.02" localSheetId="2">EMIC_23Q2_SCDPT3!$M$120</definedName>
    <definedName name="SCDPT3_2010000000_10.03" localSheetId="2">EMIC_23Q2_SCDPT3!$N$120</definedName>
    <definedName name="SCDPT3_2010000000_12" localSheetId="2">EMIC_23Q2_SCDPT3!$P$120</definedName>
    <definedName name="SCDPT3_2010000000_13" localSheetId="2">EMIC_23Q2_SCDPT3!$Q$120</definedName>
    <definedName name="SCDPT3_2010000000_14" localSheetId="2">EMIC_23Q2_SCDPT3!$R$120</definedName>
    <definedName name="SCDPT3_2010000000_15" localSheetId="2">EMIC_23Q2_SCDPT3!$S$120</definedName>
    <definedName name="SCDPT3_2010000000_16" localSheetId="2">EMIC_23Q2_SCDPT3!$T$120</definedName>
    <definedName name="SCDPT3_2010000000_17" localSheetId="2">EMIC_23Q2_SCDPT3!$U$120</definedName>
    <definedName name="SCDPT3_2010000000_2" localSheetId="2">EMIC_23Q2_SCDPT3!$D$120</definedName>
    <definedName name="SCDPT3_2010000000_3" localSheetId="2">EMIC_23Q2_SCDPT3!$E$120</definedName>
    <definedName name="SCDPT3_2010000000_4" localSheetId="2">EMIC_23Q2_SCDPT3!$F$120</definedName>
    <definedName name="SCDPT3_2010000000_5" localSheetId="2">EMIC_23Q2_SCDPT3!$G$120</definedName>
    <definedName name="SCDPT3_2010000000_7" localSheetId="2">EMIC_23Q2_SCDPT3!$I$120</definedName>
    <definedName name="SCDPT3_2010000000_8" localSheetId="2">EMIC_23Q2_SCDPT3!$J$120</definedName>
    <definedName name="SCDPT3_2010000000_9" localSheetId="2">EMIC_23Q2_SCDPT3!$K$120</definedName>
    <definedName name="SCDPT3_2010000000_Range" localSheetId="2">EMIC_23Q2_SCDPT3!$B$118:$U$120</definedName>
    <definedName name="SCDPT3_2019999999_7" localSheetId="2">EMIC_23Q2_SCDPT3!$I$121</definedName>
    <definedName name="SCDPT3_2019999999_8" localSheetId="2">EMIC_23Q2_SCDPT3!$J$121</definedName>
    <definedName name="SCDPT3_2019999999_9" localSheetId="2">EMIC_23Q2_SCDPT3!$K$121</definedName>
    <definedName name="SCDPT3_2509999997_7" localSheetId="2">EMIC_23Q2_SCDPT3!$I$122</definedName>
    <definedName name="SCDPT3_2509999997_8" localSheetId="2">EMIC_23Q2_SCDPT3!$J$122</definedName>
    <definedName name="SCDPT3_2509999997_9" localSheetId="2">EMIC_23Q2_SCDPT3!$K$122</definedName>
    <definedName name="SCDPT3_2509999999_7" localSheetId="2">EMIC_23Q2_SCDPT3!$I$124</definedName>
    <definedName name="SCDPT3_2509999999_8" localSheetId="2">EMIC_23Q2_SCDPT3!$J$124</definedName>
    <definedName name="SCDPT3_2509999999_9" localSheetId="2">EMIC_23Q2_SCDPT3!$K$124</definedName>
    <definedName name="SCDPT3_4010000000_1" localSheetId="2">EMIC_23Q2_SCDPT3!$C$127</definedName>
    <definedName name="SCDPT3_4010000000_10.01" localSheetId="2">EMIC_23Q2_SCDPT3!$L$127</definedName>
    <definedName name="SCDPT3_4010000000_10.02" localSheetId="2">EMIC_23Q2_SCDPT3!$M$127</definedName>
    <definedName name="SCDPT3_4010000000_10.03" localSheetId="2">EMIC_23Q2_SCDPT3!$N$127</definedName>
    <definedName name="SCDPT3_4010000000_12" localSheetId="2">EMIC_23Q2_SCDPT3!$P$127</definedName>
    <definedName name="SCDPT3_4010000000_13" localSheetId="2">EMIC_23Q2_SCDPT3!$Q$127</definedName>
    <definedName name="SCDPT3_4010000000_14" localSheetId="2">EMIC_23Q2_SCDPT3!$R$127</definedName>
    <definedName name="SCDPT3_4010000000_15" localSheetId="2">EMIC_23Q2_SCDPT3!$S$127</definedName>
    <definedName name="SCDPT3_4010000000_16" localSheetId="2">EMIC_23Q2_SCDPT3!$T$127</definedName>
    <definedName name="SCDPT3_4010000000_17" localSheetId="2">EMIC_23Q2_SCDPT3!$U$127</definedName>
    <definedName name="SCDPT3_4010000000_2" localSheetId="2">EMIC_23Q2_SCDPT3!$D$127</definedName>
    <definedName name="SCDPT3_4010000000_3" localSheetId="2">EMIC_23Q2_SCDPT3!$E$127</definedName>
    <definedName name="SCDPT3_4010000000_4" localSheetId="2">EMIC_23Q2_SCDPT3!$F$127</definedName>
    <definedName name="SCDPT3_4010000000_5" localSheetId="2">EMIC_23Q2_SCDPT3!$G$127</definedName>
    <definedName name="SCDPT3_4010000000_6" localSheetId="2">EMIC_23Q2_SCDPT3!$H$127</definedName>
    <definedName name="SCDPT3_4010000000_7" localSheetId="2">EMIC_23Q2_SCDPT3!$I$127</definedName>
    <definedName name="SCDPT3_4010000000_8" localSheetId="2">EMIC_23Q2_SCDPT3!$J$127</definedName>
    <definedName name="SCDPT3_4010000000_9" localSheetId="2">EMIC_23Q2_SCDPT3!$K$127</definedName>
    <definedName name="SCDPT3_4010000000_Range" localSheetId="2">EMIC_23Q2_SCDPT3!$B$125:$U$127</definedName>
    <definedName name="SCDPT3_4019999999_7" localSheetId="2">EMIC_23Q2_SCDPT3!$I$128</definedName>
    <definedName name="SCDPT3_4019999999_9" localSheetId="2">EMIC_23Q2_SCDPT3!$K$128</definedName>
    <definedName name="SCDPT3_4020000000_1" localSheetId="2">EMIC_23Q2_SCDPT3!$C$131</definedName>
    <definedName name="SCDPT3_4020000000_10.01" localSheetId="2">EMIC_23Q2_SCDPT3!$L$131</definedName>
    <definedName name="SCDPT3_4020000000_10.02" localSheetId="2">EMIC_23Q2_SCDPT3!$M$131</definedName>
    <definedName name="SCDPT3_4020000000_10.03" localSheetId="2">EMIC_23Q2_SCDPT3!$N$131</definedName>
    <definedName name="SCDPT3_4020000000_12" localSheetId="2">EMIC_23Q2_SCDPT3!$P$131</definedName>
    <definedName name="SCDPT3_4020000000_13" localSheetId="2">EMIC_23Q2_SCDPT3!$Q$131</definedName>
    <definedName name="SCDPT3_4020000000_14" localSheetId="2">EMIC_23Q2_SCDPT3!$R$131</definedName>
    <definedName name="SCDPT3_4020000000_15" localSheetId="2">EMIC_23Q2_SCDPT3!$S$131</definedName>
    <definedName name="SCDPT3_4020000000_16" localSheetId="2">EMIC_23Q2_SCDPT3!$T$131</definedName>
    <definedName name="SCDPT3_4020000000_17" localSheetId="2">EMIC_23Q2_SCDPT3!$U$131</definedName>
    <definedName name="SCDPT3_4020000000_2" localSheetId="2">EMIC_23Q2_SCDPT3!$D$131</definedName>
    <definedName name="SCDPT3_4020000000_3" localSheetId="2">EMIC_23Q2_SCDPT3!$E$131</definedName>
    <definedName name="SCDPT3_4020000000_4" localSheetId="2">EMIC_23Q2_SCDPT3!$F$131</definedName>
    <definedName name="SCDPT3_4020000000_5" localSheetId="2">EMIC_23Q2_SCDPT3!$G$131</definedName>
    <definedName name="SCDPT3_4020000000_6" localSheetId="2">EMIC_23Q2_SCDPT3!$H$131</definedName>
    <definedName name="SCDPT3_4020000000_7" localSheetId="2">EMIC_23Q2_SCDPT3!$I$131</definedName>
    <definedName name="SCDPT3_4020000000_8" localSheetId="2">EMIC_23Q2_SCDPT3!$J$131</definedName>
    <definedName name="SCDPT3_4020000000_9" localSheetId="2">EMIC_23Q2_SCDPT3!$K$131</definedName>
    <definedName name="SCDPT3_4020000000_Range" localSheetId="2">EMIC_23Q2_SCDPT3!$B$129:$U$131</definedName>
    <definedName name="SCDPT3_4029999999_7" localSheetId="2">EMIC_23Q2_SCDPT3!$I$132</definedName>
    <definedName name="SCDPT3_4029999999_9" localSheetId="2">EMIC_23Q2_SCDPT3!$K$132</definedName>
    <definedName name="SCDPT3_4310000000_1" localSheetId="2">EMIC_23Q2_SCDPT3!$C$135</definedName>
    <definedName name="SCDPT3_4310000000_10.01" localSheetId="2">EMIC_23Q2_SCDPT3!$L$135</definedName>
    <definedName name="SCDPT3_4310000000_10.02" localSheetId="2">EMIC_23Q2_SCDPT3!$M$135</definedName>
    <definedName name="SCDPT3_4310000000_10.03" localSheetId="2">EMIC_23Q2_SCDPT3!$N$135</definedName>
    <definedName name="SCDPT3_4310000000_12" localSheetId="2">EMIC_23Q2_SCDPT3!$P$135</definedName>
    <definedName name="SCDPT3_4310000000_13" localSheetId="2">EMIC_23Q2_SCDPT3!$Q$135</definedName>
    <definedName name="SCDPT3_4310000000_14" localSheetId="2">EMIC_23Q2_SCDPT3!$R$135</definedName>
    <definedName name="SCDPT3_4310000000_15" localSheetId="2">EMIC_23Q2_SCDPT3!$S$135</definedName>
    <definedName name="SCDPT3_4310000000_16" localSheetId="2">EMIC_23Q2_SCDPT3!$T$135</definedName>
    <definedName name="SCDPT3_4310000000_17" localSheetId="2">EMIC_23Q2_SCDPT3!$U$135</definedName>
    <definedName name="SCDPT3_4310000000_2" localSheetId="2">EMIC_23Q2_SCDPT3!$D$135</definedName>
    <definedName name="SCDPT3_4310000000_3" localSheetId="2">EMIC_23Q2_SCDPT3!$E$135</definedName>
    <definedName name="SCDPT3_4310000000_4" localSheetId="2">EMIC_23Q2_SCDPT3!$F$135</definedName>
    <definedName name="SCDPT3_4310000000_5" localSheetId="2">EMIC_23Q2_SCDPT3!$G$135</definedName>
    <definedName name="SCDPT3_4310000000_6" localSheetId="2">EMIC_23Q2_SCDPT3!$H$135</definedName>
    <definedName name="SCDPT3_4310000000_7" localSheetId="2">EMIC_23Q2_SCDPT3!$I$135</definedName>
    <definedName name="SCDPT3_4310000000_8" localSheetId="2">EMIC_23Q2_SCDPT3!$J$135</definedName>
    <definedName name="SCDPT3_4310000000_9" localSheetId="2">EMIC_23Q2_SCDPT3!$K$135</definedName>
    <definedName name="SCDPT3_4310000000_Range" localSheetId="2">EMIC_23Q2_SCDPT3!$B$133:$U$135</definedName>
    <definedName name="SCDPT3_4319999999_7" localSheetId="2">EMIC_23Q2_SCDPT3!$I$136</definedName>
    <definedName name="SCDPT3_4319999999_9" localSheetId="2">EMIC_23Q2_SCDPT3!$K$136</definedName>
    <definedName name="SCDPT3_4320000000_1" localSheetId="2">EMIC_23Q2_SCDPT3!$C$139</definedName>
    <definedName name="SCDPT3_4320000000_10.01" localSheetId="2">EMIC_23Q2_SCDPT3!$L$139</definedName>
    <definedName name="SCDPT3_4320000000_10.02" localSheetId="2">EMIC_23Q2_SCDPT3!$M$139</definedName>
    <definedName name="SCDPT3_4320000000_10.03" localSheetId="2">EMIC_23Q2_SCDPT3!$N$139</definedName>
    <definedName name="SCDPT3_4320000000_12" localSheetId="2">EMIC_23Q2_SCDPT3!$P$139</definedName>
    <definedName name="SCDPT3_4320000000_13" localSheetId="2">EMIC_23Q2_SCDPT3!$Q$139</definedName>
    <definedName name="SCDPT3_4320000000_14" localSheetId="2">EMIC_23Q2_SCDPT3!$R$139</definedName>
    <definedName name="SCDPT3_4320000000_15" localSheetId="2">EMIC_23Q2_SCDPT3!$S$139</definedName>
    <definedName name="SCDPT3_4320000000_16" localSheetId="2">EMIC_23Q2_SCDPT3!$T$139</definedName>
    <definedName name="SCDPT3_4320000000_17" localSheetId="2">EMIC_23Q2_SCDPT3!$U$139</definedName>
    <definedName name="SCDPT3_4320000000_2" localSheetId="2">EMIC_23Q2_SCDPT3!$D$139</definedName>
    <definedName name="SCDPT3_4320000000_3" localSheetId="2">EMIC_23Q2_SCDPT3!$E$139</definedName>
    <definedName name="SCDPT3_4320000000_4" localSheetId="2">EMIC_23Q2_SCDPT3!$F$139</definedName>
    <definedName name="SCDPT3_4320000000_5" localSheetId="2">EMIC_23Q2_SCDPT3!$G$139</definedName>
    <definedName name="SCDPT3_4320000000_6" localSheetId="2">EMIC_23Q2_SCDPT3!$H$139</definedName>
    <definedName name="SCDPT3_4320000000_7" localSheetId="2">EMIC_23Q2_SCDPT3!$I$139</definedName>
    <definedName name="SCDPT3_4320000000_8" localSheetId="2">EMIC_23Q2_SCDPT3!$J$139</definedName>
    <definedName name="SCDPT3_4320000000_9" localSheetId="2">EMIC_23Q2_SCDPT3!$K$139</definedName>
    <definedName name="SCDPT3_4320000000_Range" localSheetId="2">EMIC_23Q2_SCDPT3!$B$137:$U$139</definedName>
    <definedName name="SCDPT3_4329999999_7" localSheetId="2">EMIC_23Q2_SCDPT3!$I$140</definedName>
    <definedName name="SCDPT3_4329999999_9" localSheetId="2">EMIC_23Q2_SCDPT3!$K$140</definedName>
    <definedName name="SCDPT3_4509999997_7" localSheetId="2">EMIC_23Q2_SCDPT3!$I$141</definedName>
    <definedName name="SCDPT3_4509999997_9" localSheetId="2">EMIC_23Q2_SCDPT3!$K$141</definedName>
    <definedName name="SCDPT3_4509999999_7" localSheetId="2">EMIC_23Q2_SCDPT3!$I$143</definedName>
    <definedName name="SCDPT3_4509999999_9" localSheetId="2">EMIC_23Q2_SCDPT3!$K$143</definedName>
    <definedName name="SCDPT3_5010000000_1" localSheetId="2">EMIC_23Q2_SCDPT3!$C$146</definedName>
    <definedName name="SCDPT3_5010000000_12" localSheetId="2">EMIC_23Q2_SCDPT3!$P$146</definedName>
    <definedName name="SCDPT3_5010000000_13" localSheetId="2">EMIC_23Q2_SCDPT3!$Q$146</definedName>
    <definedName name="SCDPT3_5010000000_14" localSheetId="2">EMIC_23Q2_SCDPT3!$R$146</definedName>
    <definedName name="SCDPT3_5010000000_15" localSheetId="2">EMIC_23Q2_SCDPT3!$S$146</definedName>
    <definedName name="SCDPT3_5010000000_16" localSheetId="2">EMIC_23Q2_SCDPT3!$T$146</definedName>
    <definedName name="SCDPT3_5010000000_2" localSheetId="2">EMIC_23Q2_SCDPT3!$D$146</definedName>
    <definedName name="SCDPT3_5010000000_3" localSheetId="2">EMIC_23Q2_SCDPT3!$E$146</definedName>
    <definedName name="SCDPT3_5010000000_4" localSheetId="2">EMIC_23Q2_SCDPT3!$F$146</definedName>
    <definedName name="SCDPT3_5010000000_5" localSheetId="2">EMIC_23Q2_SCDPT3!$G$146</definedName>
    <definedName name="SCDPT3_5010000000_6" localSheetId="2">EMIC_23Q2_SCDPT3!$H$146</definedName>
    <definedName name="SCDPT3_5010000000_7" localSheetId="2">EMIC_23Q2_SCDPT3!$I$146</definedName>
    <definedName name="SCDPT3_5010000000_9" localSheetId="2">EMIC_23Q2_SCDPT3!$K$146</definedName>
    <definedName name="SCDPT3_5010000000_Range" localSheetId="2">EMIC_23Q2_SCDPT3!$B$144:$U$146</definedName>
    <definedName name="SCDPT3_5019999999_7" localSheetId="2">EMIC_23Q2_SCDPT3!$I$147</definedName>
    <definedName name="SCDPT3_5019999999_9" localSheetId="2">EMIC_23Q2_SCDPT3!$K$147</definedName>
    <definedName name="SCDPT3_5020000000_1" localSheetId="2">EMIC_23Q2_SCDPT3!$C$150</definedName>
    <definedName name="SCDPT3_5020000000_12" localSheetId="2">EMIC_23Q2_SCDPT3!$P$150</definedName>
    <definedName name="SCDPT3_5020000000_13" localSheetId="2">EMIC_23Q2_SCDPT3!$Q$150</definedName>
    <definedName name="SCDPT3_5020000000_14" localSheetId="2">EMIC_23Q2_SCDPT3!$R$150</definedName>
    <definedName name="SCDPT3_5020000000_15" localSheetId="2">EMIC_23Q2_SCDPT3!$S$150</definedName>
    <definedName name="SCDPT3_5020000000_16" localSheetId="2">EMIC_23Q2_SCDPT3!$T$150</definedName>
    <definedName name="SCDPT3_5020000000_2" localSheetId="2">EMIC_23Q2_SCDPT3!$D$150</definedName>
    <definedName name="SCDPT3_5020000000_3" localSheetId="2">EMIC_23Q2_SCDPT3!$E$150</definedName>
    <definedName name="SCDPT3_5020000000_4" localSheetId="2">EMIC_23Q2_SCDPT3!$F$150</definedName>
    <definedName name="SCDPT3_5020000000_5" localSheetId="2">EMIC_23Q2_SCDPT3!$G$150</definedName>
    <definedName name="SCDPT3_5020000000_6" localSheetId="2">EMIC_23Q2_SCDPT3!$H$150</definedName>
    <definedName name="SCDPT3_5020000000_7" localSheetId="2">EMIC_23Q2_SCDPT3!$I$150</definedName>
    <definedName name="SCDPT3_5020000000_9" localSheetId="2">EMIC_23Q2_SCDPT3!$K$150</definedName>
    <definedName name="SCDPT3_5020000000_Range" localSheetId="2">EMIC_23Q2_SCDPT3!$B$148:$U$150</definedName>
    <definedName name="SCDPT3_5029999999_7" localSheetId="2">EMIC_23Q2_SCDPT3!$I$151</definedName>
    <definedName name="SCDPT3_5029999999_9" localSheetId="2">EMIC_23Q2_SCDPT3!$K$151</definedName>
    <definedName name="SCDPT3_5310000000_1" localSheetId="2">EMIC_23Q2_SCDPT3!$C$154</definedName>
    <definedName name="SCDPT3_5310000000_10.01" localSheetId="2">EMIC_23Q2_SCDPT3!$L$154</definedName>
    <definedName name="SCDPT3_5310000000_10.02" localSheetId="2">EMIC_23Q2_SCDPT3!$M$154</definedName>
    <definedName name="SCDPT3_5310000000_10.03" localSheetId="2">EMIC_23Q2_SCDPT3!$N$154</definedName>
    <definedName name="SCDPT3_5310000000_12" localSheetId="2">EMIC_23Q2_SCDPT3!$P$154</definedName>
    <definedName name="SCDPT3_5310000000_13" localSheetId="2">EMIC_23Q2_SCDPT3!$Q$154</definedName>
    <definedName name="SCDPT3_5310000000_14" localSheetId="2">EMIC_23Q2_SCDPT3!$R$154</definedName>
    <definedName name="SCDPT3_5310000000_15" localSheetId="2">EMIC_23Q2_SCDPT3!$S$154</definedName>
    <definedName name="SCDPT3_5310000000_16" localSheetId="2">EMIC_23Q2_SCDPT3!$T$154</definedName>
    <definedName name="SCDPT3_5310000000_17" localSheetId="2">EMIC_23Q2_SCDPT3!$U$154</definedName>
    <definedName name="SCDPT3_5310000000_2" localSheetId="2">EMIC_23Q2_SCDPT3!$D$154</definedName>
    <definedName name="SCDPT3_5310000000_3" localSheetId="2">EMIC_23Q2_SCDPT3!$E$154</definedName>
    <definedName name="SCDPT3_5310000000_4" localSheetId="2">EMIC_23Q2_SCDPT3!$F$154</definedName>
    <definedName name="SCDPT3_5310000000_5" localSheetId="2">EMIC_23Q2_SCDPT3!$G$154</definedName>
    <definedName name="SCDPT3_5310000000_6" localSheetId="2">EMIC_23Q2_SCDPT3!$H$154</definedName>
    <definedName name="SCDPT3_5310000000_7" localSheetId="2">EMIC_23Q2_SCDPT3!$I$154</definedName>
    <definedName name="SCDPT3_5310000000_9" localSheetId="2">EMIC_23Q2_SCDPT3!$K$154</definedName>
    <definedName name="SCDPT3_5310000000_Range" localSheetId="2">EMIC_23Q2_SCDPT3!$B$152:$U$154</definedName>
    <definedName name="SCDPT3_5319999999_7" localSheetId="2">EMIC_23Q2_SCDPT3!$I$155</definedName>
    <definedName name="SCDPT3_5319999999_9" localSheetId="2">EMIC_23Q2_SCDPT3!$K$155</definedName>
    <definedName name="SCDPT3_5320000000_1" localSheetId="2">EMIC_23Q2_SCDPT3!$C$158</definedName>
    <definedName name="SCDPT3_5320000000_10.01" localSheetId="2">EMIC_23Q2_SCDPT3!$L$158</definedName>
    <definedName name="SCDPT3_5320000000_10.02" localSheetId="2">EMIC_23Q2_SCDPT3!$M$158</definedName>
    <definedName name="SCDPT3_5320000000_10.03" localSheetId="2">EMIC_23Q2_SCDPT3!$N$158</definedName>
    <definedName name="SCDPT3_5320000000_12" localSheetId="2">EMIC_23Q2_SCDPT3!$P$158</definedName>
    <definedName name="SCDPT3_5320000000_13" localSheetId="2">EMIC_23Q2_SCDPT3!$Q$158</definedName>
    <definedName name="SCDPT3_5320000000_14" localSheetId="2">EMIC_23Q2_SCDPT3!$R$158</definedName>
    <definedName name="SCDPT3_5320000000_15" localSheetId="2">EMIC_23Q2_SCDPT3!$S$158</definedName>
    <definedName name="SCDPT3_5320000000_16" localSheetId="2">EMIC_23Q2_SCDPT3!$T$158</definedName>
    <definedName name="SCDPT3_5320000000_17" localSheetId="2">EMIC_23Q2_SCDPT3!$U$158</definedName>
    <definedName name="SCDPT3_5320000000_2" localSheetId="2">EMIC_23Q2_SCDPT3!$D$158</definedName>
    <definedName name="SCDPT3_5320000000_3" localSheetId="2">EMIC_23Q2_SCDPT3!$E$158</definedName>
    <definedName name="SCDPT3_5320000000_4" localSheetId="2">EMIC_23Q2_SCDPT3!$F$158</definedName>
    <definedName name="SCDPT3_5320000000_5" localSheetId="2">EMIC_23Q2_SCDPT3!$G$158</definedName>
    <definedName name="SCDPT3_5320000000_6" localSheetId="2">EMIC_23Q2_SCDPT3!$H$158</definedName>
    <definedName name="SCDPT3_5320000000_7" localSheetId="2">EMIC_23Q2_SCDPT3!$I$158</definedName>
    <definedName name="SCDPT3_5320000000_9" localSheetId="2">EMIC_23Q2_SCDPT3!$K$158</definedName>
    <definedName name="SCDPT3_5320000000_Range" localSheetId="2">EMIC_23Q2_SCDPT3!$B$156:$U$158</definedName>
    <definedName name="SCDPT3_5329999999_7" localSheetId="2">EMIC_23Q2_SCDPT3!$I$159</definedName>
    <definedName name="SCDPT3_5329999999_9" localSheetId="2">EMIC_23Q2_SCDPT3!$K$159</definedName>
    <definedName name="SCDPT3_5510000000_1" localSheetId="2">EMIC_23Q2_SCDPT3!$C$162</definedName>
    <definedName name="SCDPT3_5510000000_10.01" localSheetId="2">EMIC_23Q2_SCDPT3!$L$162</definedName>
    <definedName name="SCDPT3_5510000000_10.02" localSheetId="2">EMIC_23Q2_SCDPT3!$M$162</definedName>
    <definedName name="SCDPT3_5510000000_10.03" localSheetId="2">EMIC_23Q2_SCDPT3!$N$162</definedName>
    <definedName name="SCDPT3_5510000000_12" localSheetId="2">EMIC_23Q2_SCDPT3!$P$162</definedName>
    <definedName name="SCDPT3_5510000000_13" localSheetId="2">EMIC_23Q2_SCDPT3!$Q$162</definedName>
    <definedName name="SCDPT3_5510000000_14" localSheetId="2">EMIC_23Q2_SCDPT3!$R$162</definedName>
    <definedName name="SCDPT3_5510000000_15" localSheetId="2">EMIC_23Q2_SCDPT3!$S$162</definedName>
    <definedName name="SCDPT3_5510000000_16" localSheetId="2">EMIC_23Q2_SCDPT3!$T$162</definedName>
    <definedName name="SCDPT3_5510000000_17" localSheetId="2">EMIC_23Q2_SCDPT3!$U$162</definedName>
    <definedName name="SCDPT3_5510000000_2" localSheetId="2">EMIC_23Q2_SCDPT3!$D$162</definedName>
    <definedName name="SCDPT3_5510000000_3" localSheetId="2">EMIC_23Q2_SCDPT3!$E$162</definedName>
    <definedName name="SCDPT3_5510000000_4" localSheetId="2">EMIC_23Q2_SCDPT3!$F$162</definedName>
    <definedName name="SCDPT3_5510000000_5" localSheetId="2">EMIC_23Q2_SCDPT3!$G$162</definedName>
    <definedName name="SCDPT3_5510000000_6" localSheetId="2">EMIC_23Q2_SCDPT3!$H$162</definedName>
    <definedName name="SCDPT3_5510000000_7" localSheetId="2">EMIC_23Q2_SCDPT3!$I$162</definedName>
    <definedName name="SCDPT3_5510000000_9" localSheetId="2">EMIC_23Q2_SCDPT3!$K$162</definedName>
    <definedName name="SCDPT3_5510000000_Range" localSheetId="2">EMIC_23Q2_SCDPT3!$B$160:$U$162</definedName>
    <definedName name="SCDPT3_5519999999_7" localSheetId="2">EMIC_23Q2_SCDPT3!$I$163</definedName>
    <definedName name="SCDPT3_5519999999_9" localSheetId="2">EMIC_23Q2_SCDPT3!$K$163</definedName>
    <definedName name="SCDPT3_5520000000_1" localSheetId="2">EMIC_23Q2_SCDPT3!$C$166</definedName>
    <definedName name="SCDPT3_5520000000_10.01" localSheetId="2">EMIC_23Q2_SCDPT3!$L$166</definedName>
    <definedName name="SCDPT3_5520000000_10.02" localSheetId="2">EMIC_23Q2_SCDPT3!$M$166</definedName>
    <definedName name="SCDPT3_5520000000_10.03" localSheetId="2">EMIC_23Q2_SCDPT3!$N$166</definedName>
    <definedName name="SCDPT3_5520000000_12" localSheetId="2">EMIC_23Q2_SCDPT3!$P$166</definedName>
    <definedName name="SCDPT3_5520000000_13" localSheetId="2">EMIC_23Q2_SCDPT3!$Q$166</definedName>
    <definedName name="SCDPT3_5520000000_14" localSheetId="2">EMIC_23Q2_SCDPT3!$R$166</definedName>
    <definedName name="SCDPT3_5520000000_15" localSheetId="2">EMIC_23Q2_SCDPT3!$S$166</definedName>
    <definedName name="SCDPT3_5520000000_16" localSheetId="2">EMIC_23Q2_SCDPT3!$T$166</definedName>
    <definedName name="SCDPT3_5520000000_17" localSheetId="2">EMIC_23Q2_SCDPT3!$U$166</definedName>
    <definedName name="SCDPT3_5520000000_2" localSheetId="2">EMIC_23Q2_SCDPT3!$D$166</definedName>
    <definedName name="SCDPT3_5520000000_3" localSheetId="2">EMIC_23Q2_SCDPT3!$E$166</definedName>
    <definedName name="SCDPT3_5520000000_4" localSheetId="2">EMIC_23Q2_SCDPT3!$F$166</definedName>
    <definedName name="SCDPT3_5520000000_5" localSheetId="2">EMIC_23Q2_SCDPT3!$G$166</definedName>
    <definedName name="SCDPT3_5520000000_6" localSheetId="2">EMIC_23Q2_SCDPT3!$H$166</definedName>
    <definedName name="SCDPT3_5520000000_7" localSheetId="2">EMIC_23Q2_SCDPT3!$I$166</definedName>
    <definedName name="SCDPT3_5520000000_9" localSheetId="2">EMIC_23Q2_SCDPT3!$K$166</definedName>
    <definedName name="SCDPT3_5520000000_Range" localSheetId="2">EMIC_23Q2_SCDPT3!$B$164:$U$166</definedName>
    <definedName name="SCDPT3_5529999999_7" localSheetId="2">EMIC_23Q2_SCDPT3!$I$167</definedName>
    <definedName name="SCDPT3_5529999999_9" localSheetId="2">EMIC_23Q2_SCDPT3!$K$167</definedName>
    <definedName name="SCDPT3_5710000000_1" localSheetId="2">EMIC_23Q2_SCDPT3!$C$170</definedName>
    <definedName name="SCDPT3_5710000000_10.01" localSheetId="2">EMIC_23Q2_SCDPT3!$L$170</definedName>
    <definedName name="SCDPT3_5710000000_10.02" localSheetId="2">EMIC_23Q2_SCDPT3!$M$170</definedName>
    <definedName name="SCDPT3_5710000000_10.03" localSheetId="2">EMIC_23Q2_SCDPT3!$N$170</definedName>
    <definedName name="SCDPT3_5710000000_12" localSheetId="2">EMIC_23Q2_SCDPT3!$P$170</definedName>
    <definedName name="SCDPT3_5710000000_13" localSheetId="2">EMIC_23Q2_SCDPT3!$Q$170</definedName>
    <definedName name="SCDPT3_5710000000_14" localSheetId="2">EMIC_23Q2_SCDPT3!$R$170</definedName>
    <definedName name="SCDPT3_5710000000_15" localSheetId="2">EMIC_23Q2_SCDPT3!$S$170</definedName>
    <definedName name="SCDPT3_5710000000_16" localSheetId="2">EMIC_23Q2_SCDPT3!$T$170</definedName>
    <definedName name="SCDPT3_5710000000_17" localSheetId="2">EMIC_23Q2_SCDPT3!$U$170</definedName>
    <definedName name="SCDPT3_5710000000_2" localSheetId="2">EMIC_23Q2_SCDPT3!$D$170</definedName>
    <definedName name="SCDPT3_5710000000_3" localSheetId="2">EMIC_23Q2_SCDPT3!$E$170</definedName>
    <definedName name="SCDPT3_5710000000_4" localSheetId="2">EMIC_23Q2_SCDPT3!$F$170</definedName>
    <definedName name="SCDPT3_5710000000_5" localSheetId="2">EMIC_23Q2_SCDPT3!$G$170</definedName>
    <definedName name="SCDPT3_5710000000_6" localSheetId="2">EMIC_23Q2_SCDPT3!$H$170</definedName>
    <definedName name="SCDPT3_5710000000_7" localSheetId="2">EMIC_23Q2_SCDPT3!$I$170</definedName>
    <definedName name="SCDPT3_5710000000_9" localSheetId="2">EMIC_23Q2_SCDPT3!$K$170</definedName>
    <definedName name="SCDPT3_5710000000_Range" localSheetId="2">EMIC_23Q2_SCDPT3!$B$168:$U$170</definedName>
    <definedName name="SCDPT3_5719999999_7" localSheetId="2">EMIC_23Q2_SCDPT3!$I$171</definedName>
    <definedName name="SCDPT3_5719999999_9" localSheetId="2">EMIC_23Q2_SCDPT3!$K$171</definedName>
    <definedName name="SCDPT3_5720000000_1" localSheetId="2">EMIC_23Q2_SCDPT3!$C$174</definedName>
    <definedName name="SCDPT3_5720000000_10.01" localSheetId="2">EMIC_23Q2_SCDPT3!$L$174</definedName>
    <definedName name="SCDPT3_5720000000_10.02" localSheetId="2">EMIC_23Q2_SCDPT3!$M$174</definedName>
    <definedName name="SCDPT3_5720000000_10.03" localSheetId="2">EMIC_23Q2_SCDPT3!$N$174</definedName>
    <definedName name="SCDPT3_5720000000_12" localSheetId="2">EMIC_23Q2_SCDPT3!$P$174</definedName>
    <definedName name="SCDPT3_5720000000_13" localSheetId="2">EMIC_23Q2_SCDPT3!$Q$174</definedName>
    <definedName name="SCDPT3_5720000000_14" localSheetId="2">EMIC_23Q2_SCDPT3!$R$174</definedName>
    <definedName name="SCDPT3_5720000000_15" localSheetId="2">EMIC_23Q2_SCDPT3!$S$174</definedName>
    <definedName name="SCDPT3_5720000000_16" localSheetId="2">EMIC_23Q2_SCDPT3!$T$174</definedName>
    <definedName name="SCDPT3_5720000000_17" localSheetId="2">EMIC_23Q2_SCDPT3!$U$174</definedName>
    <definedName name="SCDPT3_5720000000_2" localSheetId="2">EMIC_23Q2_SCDPT3!$D$174</definedName>
    <definedName name="SCDPT3_5720000000_3" localSheetId="2">EMIC_23Q2_SCDPT3!$E$174</definedName>
    <definedName name="SCDPT3_5720000000_4" localSheetId="2">EMIC_23Q2_SCDPT3!$F$174</definedName>
    <definedName name="SCDPT3_5720000000_5" localSheetId="2">EMIC_23Q2_SCDPT3!$G$174</definedName>
    <definedName name="SCDPT3_5720000000_6" localSheetId="2">EMIC_23Q2_SCDPT3!$H$174</definedName>
    <definedName name="SCDPT3_5720000000_7" localSheetId="2">EMIC_23Q2_SCDPT3!$I$174</definedName>
    <definedName name="SCDPT3_5720000000_9" localSheetId="2">EMIC_23Q2_SCDPT3!$K$174</definedName>
    <definedName name="SCDPT3_5720000000_Range" localSheetId="2">EMIC_23Q2_SCDPT3!$B$172:$U$174</definedName>
    <definedName name="SCDPT3_5729999999_7" localSheetId="2">EMIC_23Q2_SCDPT3!$I$175</definedName>
    <definedName name="SCDPT3_5729999999_9" localSheetId="2">EMIC_23Q2_SCDPT3!$K$175</definedName>
    <definedName name="SCDPT3_5810000000_1" localSheetId="2">EMIC_23Q2_SCDPT3!$C$178</definedName>
    <definedName name="SCDPT3_5810000000_10.01" localSheetId="2">EMIC_23Q2_SCDPT3!$L$178</definedName>
    <definedName name="SCDPT3_5810000000_10.02" localSheetId="2">EMIC_23Q2_SCDPT3!$M$178</definedName>
    <definedName name="SCDPT3_5810000000_10.03" localSheetId="2">EMIC_23Q2_SCDPT3!$N$178</definedName>
    <definedName name="SCDPT3_5810000000_12" localSheetId="2">EMIC_23Q2_SCDPT3!$P$178</definedName>
    <definedName name="SCDPT3_5810000000_13" localSheetId="2">EMIC_23Q2_SCDPT3!$Q$178</definedName>
    <definedName name="SCDPT3_5810000000_14" localSheetId="2">EMIC_23Q2_SCDPT3!$R$178</definedName>
    <definedName name="SCDPT3_5810000000_15" localSheetId="2">EMIC_23Q2_SCDPT3!$S$178</definedName>
    <definedName name="SCDPT3_5810000000_16" localSheetId="2">EMIC_23Q2_SCDPT3!$T$178</definedName>
    <definedName name="SCDPT3_5810000000_17" localSheetId="2">EMIC_23Q2_SCDPT3!$U$178</definedName>
    <definedName name="SCDPT3_5810000000_2" localSheetId="2">EMIC_23Q2_SCDPT3!$D$178</definedName>
    <definedName name="SCDPT3_5810000000_3" localSheetId="2">EMIC_23Q2_SCDPT3!$E$178</definedName>
    <definedName name="SCDPT3_5810000000_4" localSheetId="2">EMIC_23Q2_SCDPT3!$F$178</definedName>
    <definedName name="SCDPT3_5810000000_5" localSheetId="2">EMIC_23Q2_SCDPT3!$G$178</definedName>
    <definedName name="SCDPT3_5810000000_6" localSheetId="2">EMIC_23Q2_SCDPT3!$H$178</definedName>
    <definedName name="SCDPT3_5810000000_7" localSheetId="2">EMIC_23Q2_SCDPT3!$I$178</definedName>
    <definedName name="SCDPT3_5810000000_9" localSheetId="2">EMIC_23Q2_SCDPT3!$K$178</definedName>
    <definedName name="SCDPT3_5810000000_Range" localSheetId="2">EMIC_23Q2_SCDPT3!$B$176:$U$178</definedName>
    <definedName name="SCDPT3_5819999999_7" localSheetId="2">EMIC_23Q2_SCDPT3!$I$179</definedName>
    <definedName name="SCDPT3_5819999999_9" localSheetId="2">EMIC_23Q2_SCDPT3!$K$179</definedName>
    <definedName name="SCDPT3_5910000000_1" localSheetId="2">EMIC_23Q2_SCDPT3!$C$182</definedName>
    <definedName name="SCDPT3_5910000000_12" localSheetId="2">EMIC_23Q2_SCDPT3!$P$182</definedName>
    <definedName name="SCDPT3_5910000000_13" localSheetId="2">EMIC_23Q2_SCDPT3!$Q$182</definedName>
    <definedName name="SCDPT3_5910000000_14" localSheetId="2">EMIC_23Q2_SCDPT3!$R$182</definedName>
    <definedName name="SCDPT3_5910000000_15" localSheetId="2">EMIC_23Q2_SCDPT3!$S$182</definedName>
    <definedName name="SCDPT3_5910000000_16" localSheetId="2">EMIC_23Q2_SCDPT3!$T$182</definedName>
    <definedName name="SCDPT3_5910000000_2" localSheetId="2">EMIC_23Q2_SCDPT3!$D$182</definedName>
    <definedName name="SCDPT3_5910000000_3" localSheetId="2">EMIC_23Q2_SCDPT3!$E$182</definedName>
    <definedName name="SCDPT3_5910000000_4" localSheetId="2">EMIC_23Q2_SCDPT3!$F$182</definedName>
    <definedName name="SCDPT3_5910000000_5" localSheetId="2">EMIC_23Q2_SCDPT3!$G$182</definedName>
    <definedName name="SCDPT3_5910000000_6" localSheetId="2">EMIC_23Q2_SCDPT3!$H$182</definedName>
    <definedName name="SCDPT3_5910000000_7" localSheetId="2">EMIC_23Q2_SCDPT3!$I$182</definedName>
    <definedName name="SCDPT3_5910000000_9" localSheetId="2">EMIC_23Q2_SCDPT3!$K$182</definedName>
    <definedName name="SCDPT3_5910000000_Range" localSheetId="2">EMIC_23Q2_SCDPT3!$B$180:$U$182</definedName>
    <definedName name="SCDPT3_5919999999_7" localSheetId="2">EMIC_23Q2_SCDPT3!$I$183</definedName>
    <definedName name="SCDPT3_5919999999_9" localSheetId="2">EMIC_23Q2_SCDPT3!$K$183</definedName>
    <definedName name="SCDPT3_5920000000_Range" localSheetId="2">EMIC_23Q2_SCDPT3!$B$184:$U$187</definedName>
    <definedName name="SCDPT3_5920000001_1" localSheetId="2">EMIC_23Q2_SCDPT3!$C$184</definedName>
    <definedName name="SCDPT3_5920000001_12" localSheetId="2">EMIC_23Q2_SCDPT3!$P$184</definedName>
    <definedName name="SCDPT3_5920000001_13" localSheetId="2">EMIC_23Q2_SCDPT3!$Q$184</definedName>
    <definedName name="SCDPT3_5920000001_14" localSheetId="2">EMIC_23Q2_SCDPT3!$R$184</definedName>
    <definedName name="SCDPT3_5920000001_15" localSheetId="2">EMIC_23Q2_SCDPT3!$S$184</definedName>
    <definedName name="SCDPT3_5920000001_16" localSheetId="2">EMIC_23Q2_SCDPT3!$T$184</definedName>
    <definedName name="SCDPT3_5920000001_2" localSheetId="2">EMIC_23Q2_SCDPT3!$D$184</definedName>
    <definedName name="SCDPT3_5920000001_3" localSheetId="2">EMIC_23Q2_SCDPT3!$E$184</definedName>
    <definedName name="SCDPT3_5920000001_4" localSheetId="2">EMIC_23Q2_SCDPT3!$F$184</definedName>
    <definedName name="SCDPT3_5920000001_5" localSheetId="2">EMIC_23Q2_SCDPT3!$G$184</definedName>
    <definedName name="SCDPT3_5920000001_6" localSheetId="2">EMIC_23Q2_SCDPT3!$H$184</definedName>
    <definedName name="SCDPT3_5920000001_7" localSheetId="2">EMIC_23Q2_SCDPT3!$I$184</definedName>
    <definedName name="SCDPT3_5920000001_9" localSheetId="2">EMIC_23Q2_SCDPT3!$K$184</definedName>
    <definedName name="SCDPT3_5920000002_1" localSheetId="2">EMIC_23Q2_SCDPT3!$C$187</definedName>
    <definedName name="SCDPT3_5920000002_12" localSheetId="2">EMIC_23Q2_SCDPT3!$P$187</definedName>
    <definedName name="SCDPT3_5920000002_13" localSheetId="2">EMIC_23Q2_SCDPT3!$Q$187</definedName>
    <definedName name="SCDPT3_5920000002_14" localSheetId="2">EMIC_23Q2_SCDPT3!$R$187</definedName>
    <definedName name="SCDPT3_5920000002_15" localSheetId="2">EMIC_23Q2_SCDPT3!$S$187</definedName>
    <definedName name="SCDPT3_5920000002_16" localSheetId="2">EMIC_23Q2_SCDPT3!$T$187</definedName>
    <definedName name="SCDPT3_5920000002_2" localSheetId="2">EMIC_23Q2_SCDPT3!$D$187</definedName>
    <definedName name="SCDPT3_5920000002_3" localSheetId="2">EMIC_23Q2_SCDPT3!$E$187</definedName>
    <definedName name="SCDPT3_5920000002_4" localSheetId="2">EMIC_23Q2_SCDPT3!$F$187</definedName>
    <definedName name="SCDPT3_5920000002_5" localSheetId="2">EMIC_23Q2_SCDPT3!$G$187</definedName>
    <definedName name="SCDPT3_5920000002_6" localSheetId="2">EMIC_23Q2_SCDPT3!$H$187</definedName>
    <definedName name="SCDPT3_5920000002_7" localSheetId="2">EMIC_23Q2_SCDPT3!$I$187</definedName>
    <definedName name="SCDPT3_5920000002_9" localSheetId="2">EMIC_23Q2_SCDPT3!$K$187</definedName>
    <definedName name="SCDPT3_5929999999_7" localSheetId="2">EMIC_23Q2_SCDPT3!$I$188</definedName>
    <definedName name="SCDPT3_5929999999_9" localSheetId="2">EMIC_23Q2_SCDPT3!$K$188</definedName>
    <definedName name="SCDPT3_5989999997_7" localSheetId="2">EMIC_23Q2_SCDPT3!$I$189</definedName>
    <definedName name="SCDPT3_5989999997_9" localSheetId="2">EMIC_23Q2_SCDPT3!$K$189</definedName>
    <definedName name="SCDPT3_5989999999_7" localSheetId="2">EMIC_23Q2_SCDPT3!$I$191</definedName>
    <definedName name="SCDPT3_5989999999_9" localSheetId="2">EMIC_23Q2_SCDPT3!$K$191</definedName>
    <definedName name="SCDPT3_5999999999_7" localSheetId="2">EMIC_23Q2_SCDPT3!$I$192</definedName>
    <definedName name="SCDPT3_5999999999_9" localSheetId="2">EMIC_23Q2_SCDPT3!$K$192</definedName>
    <definedName name="SCDPT3_6009999999_7" localSheetId="2">EMIC_23Q2_SCDPT3!$I$193</definedName>
    <definedName name="SCDPT3_6009999999_9" localSheetId="2">EMIC_23Q2_SCDPT3!$K$193</definedName>
    <definedName name="SCDPT4_0100000000_Range" localSheetId="3">EMIC_23Q2_SCDPT4!$B$8:$AG$10</definedName>
    <definedName name="SCDPT4_0100000001_1" localSheetId="3">EMIC_23Q2_SCDPT4!$C$10</definedName>
    <definedName name="SCDPT4_0100000001_10" localSheetId="3">EMIC_23Q2_SCDPT4!$L$10</definedName>
    <definedName name="SCDPT4_0100000001_11" localSheetId="3">EMIC_23Q2_SCDPT4!$M$10</definedName>
    <definedName name="SCDPT4_0100000001_12" localSheetId="3">EMIC_23Q2_SCDPT4!$N$10</definedName>
    <definedName name="SCDPT4_0100000001_13" localSheetId="3">EMIC_23Q2_SCDPT4!$O$10</definedName>
    <definedName name="SCDPT4_0100000001_14" localSheetId="3">EMIC_23Q2_SCDPT4!$P$10</definedName>
    <definedName name="SCDPT4_0100000001_15" localSheetId="3">EMIC_23Q2_SCDPT4!$Q$10</definedName>
    <definedName name="SCDPT4_0100000001_16" localSheetId="3">EMIC_23Q2_SCDPT4!$R$10</definedName>
    <definedName name="SCDPT4_0100000001_17" localSheetId="3">EMIC_23Q2_SCDPT4!$S$10</definedName>
    <definedName name="SCDPT4_0100000001_18" localSheetId="3">EMIC_23Q2_SCDPT4!$T$10</definedName>
    <definedName name="SCDPT4_0100000001_19" localSheetId="3">EMIC_23Q2_SCDPT4!$U$10</definedName>
    <definedName name="SCDPT4_0100000001_2" localSheetId="3">EMIC_23Q2_SCDPT4!$D$10</definedName>
    <definedName name="SCDPT4_0100000001_20" localSheetId="3">EMIC_23Q2_SCDPT4!$V$10</definedName>
    <definedName name="SCDPT4_0100000001_21" localSheetId="3">EMIC_23Q2_SCDPT4!$W$10</definedName>
    <definedName name="SCDPT4_0100000001_22.01" localSheetId="3">EMIC_23Q2_SCDPT4!$X$10</definedName>
    <definedName name="SCDPT4_0100000001_22.02" localSheetId="3">EMIC_23Q2_SCDPT4!$Y$10</definedName>
    <definedName name="SCDPT4_0100000001_22.03" localSheetId="3">EMIC_23Q2_SCDPT4!$Z$10</definedName>
    <definedName name="SCDPT4_0100000001_24" localSheetId="3">EMIC_23Q2_SCDPT4!$AB$10</definedName>
    <definedName name="SCDPT4_0100000001_25" localSheetId="3">EMIC_23Q2_SCDPT4!$AC$10</definedName>
    <definedName name="SCDPT4_0100000001_26" localSheetId="3">EMIC_23Q2_SCDPT4!$AD$10</definedName>
    <definedName name="SCDPT4_0100000001_27" localSheetId="3">EMIC_23Q2_SCDPT4!$AE$10</definedName>
    <definedName name="SCDPT4_0100000001_28" localSheetId="3">EMIC_23Q2_SCDPT4!$AF$10</definedName>
    <definedName name="SCDPT4_0100000001_29" localSheetId="3">EMIC_23Q2_SCDPT4!$AG$10</definedName>
    <definedName name="SCDPT4_0100000001_3" localSheetId="3">EMIC_23Q2_SCDPT4!$E$10</definedName>
    <definedName name="SCDPT4_0100000001_4" localSheetId="3">EMIC_23Q2_SCDPT4!$F$10</definedName>
    <definedName name="SCDPT4_0100000001_5" localSheetId="3">EMIC_23Q2_SCDPT4!$G$10</definedName>
    <definedName name="SCDPT4_0100000001_7" localSheetId="3">EMIC_23Q2_SCDPT4!$I$10</definedName>
    <definedName name="SCDPT4_0100000001_8" localSheetId="3">EMIC_23Q2_SCDPT4!$J$10</definedName>
    <definedName name="SCDPT4_0100000001_9" localSheetId="3">EMIC_23Q2_SCDPT4!$K$10</definedName>
    <definedName name="SCDPT4_0109999999_10" localSheetId="3">EMIC_23Q2_SCDPT4!$L$11</definedName>
    <definedName name="SCDPT4_0109999999_11" localSheetId="3">EMIC_23Q2_SCDPT4!$M$11</definedName>
    <definedName name="SCDPT4_0109999999_12" localSheetId="3">EMIC_23Q2_SCDPT4!$N$11</definedName>
    <definedName name="SCDPT4_0109999999_13" localSheetId="3">EMIC_23Q2_SCDPT4!$O$11</definedName>
    <definedName name="SCDPT4_0109999999_14" localSheetId="3">EMIC_23Q2_SCDPT4!$P$11</definedName>
    <definedName name="SCDPT4_0109999999_15" localSheetId="3">EMIC_23Q2_SCDPT4!$Q$11</definedName>
    <definedName name="SCDPT4_0109999999_16" localSheetId="3">EMIC_23Q2_SCDPT4!$R$11</definedName>
    <definedName name="SCDPT4_0109999999_17" localSheetId="3">EMIC_23Q2_SCDPT4!$S$11</definedName>
    <definedName name="SCDPT4_0109999999_18" localSheetId="3">EMIC_23Q2_SCDPT4!$T$11</definedName>
    <definedName name="SCDPT4_0109999999_19" localSheetId="3">EMIC_23Q2_SCDPT4!$U$11</definedName>
    <definedName name="SCDPT4_0109999999_20" localSheetId="3">EMIC_23Q2_SCDPT4!$V$11</definedName>
    <definedName name="SCDPT4_0109999999_7" localSheetId="3">EMIC_23Q2_SCDPT4!$I$11</definedName>
    <definedName name="SCDPT4_0109999999_8" localSheetId="3">EMIC_23Q2_SCDPT4!$J$11</definedName>
    <definedName name="SCDPT4_0109999999_9" localSheetId="3">EMIC_23Q2_SCDPT4!$K$11</definedName>
    <definedName name="SCDPT4_0300000000_1" localSheetId="3">EMIC_23Q2_SCDPT4!$C$14</definedName>
    <definedName name="SCDPT4_0300000000_10" localSheetId="3">EMIC_23Q2_SCDPT4!$L$14</definedName>
    <definedName name="SCDPT4_0300000000_11" localSheetId="3">EMIC_23Q2_SCDPT4!$M$14</definedName>
    <definedName name="SCDPT4_0300000000_12" localSheetId="3">EMIC_23Q2_SCDPT4!$N$14</definedName>
    <definedName name="SCDPT4_0300000000_13" localSheetId="3">EMIC_23Q2_SCDPT4!$O$14</definedName>
    <definedName name="SCDPT4_0300000000_14" localSheetId="3">EMIC_23Q2_SCDPT4!$P$14</definedName>
    <definedName name="SCDPT4_0300000000_15" localSheetId="3">EMIC_23Q2_SCDPT4!$Q$14</definedName>
    <definedName name="SCDPT4_0300000000_16" localSheetId="3">EMIC_23Q2_SCDPT4!$R$14</definedName>
    <definedName name="SCDPT4_0300000000_17" localSheetId="3">EMIC_23Q2_SCDPT4!$S$14</definedName>
    <definedName name="SCDPT4_0300000000_18" localSheetId="3">EMIC_23Q2_SCDPT4!$T$14</definedName>
    <definedName name="SCDPT4_0300000000_19" localSheetId="3">EMIC_23Q2_SCDPT4!$U$14</definedName>
    <definedName name="SCDPT4_0300000000_2" localSheetId="3">EMIC_23Q2_SCDPT4!$D$14</definedName>
    <definedName name="SCDPT4_0300000000_20" localSheetId="3">EMIC_23Q2_SCDPT4!$V$14</definedName>
    <definedName name="SCDPT4_0300000000_21" localSheetId="3">EMIC_23Q2_SCDPT4!$W$14</definedName>
    <definedName name="SCDPT4_0300000000_22.01" localSheetId="3">EMIC_23Q2_SCDPT4!$X$14</definedName>
    <definedName name="SCDPT4_0300000000_22.02" localSheetId="3">EMIC_23Q2_SCDPT4!$Y$14</definedName>
    <definedName name="SCDPT4_0300000000_22.03" localSheetId="3">EMIC_23Q2_SCDPT4!$Z$14</definedName>
    <definedName name="SCDPT4_0300000000_24" localSheetId="3">EMIC_23Q2_SCDPT4!$AB$14</definedName>
    <definedName name="SCDPT4_0300000000_25" localSheetId="3">EMIC_23Q2_SCDPT4!$AC$14</definedName>
    <definedName name="SCDPT4_0300000000_26" localSheetId="3">EMIC_23Q2_SCDPT4!$AD$14</definedName>
    <definedName name="SCDPT4_0300000000_27" localSheetId="3">EMIC_23Q2_SCDPT4!$AE$14</definedName>
    <definedName name="SCDPT4_0300000000_28" localSheetId="3">EMIC_23Q2_SCDPT4!$AF$14</definedName>
    <definedName name="SCDPT4_0300000000_29" localSheetId="3">EMIC_23Q2_SCDPT4!$AG$14</definedName>
    <definedName name="SCDPT4_0300000000_3" localSheetId="3">EMIC_23Q2_SCDPT4!$E$14</definedName>
    <definedName name="SCDPT4_0300000000_4" localSheetId="3">EMIC_23Q2_SCDPT4!$F$14</definedName>
    <definedName name="SCDPT4_0300000000_5" localSheetId="3">EMIC_23Q2_SCDPT4!$G$14</definedName>
    <definedName name="SCDPT4_0300000000_7" localSheetId="3">EMIC_23Q2_SCDPT4!$I$14</definedName>
    <definedName name="SCDPT4_0300000000_8" localSheetId="3">EMIC_23Q2_SCDPT4!$J$14</definedName>
    <definedName name="SCDPT4_0300000000_9" localSheetId="3">EMIC_23Q2_SCDPT4!$K$14</definedName>
    <definedName name="SCDPT4_0300000000_Range" localSheetId="3">EMIC_23Q2_SCDPT4!$B$12:$AG$14</definedName>
    <definedName name="SCDPT4_0309999999_10" localSheetId="3">EMIC_23Q2_SCDPT4!$L$15</definedName>
    <definedName name="SCDPT4_0309999999_11" localSheetId="3">EMIC_23Q2_SCDPT4!$M$15</definedName>
    <definedName name="SCDPT4_0309999999_12" localSheetId="3">EMIC_23Q2_SCDPT4!$N$15</definedName>
    <definedName name="SCDPT4_0309999999_13" localSheetId="3">EMIC_23Q2_SCDPT4!$O$15</definedName>
    <definedName name="SCDPT4_0309999999_14" localSheetId="3">EMIC_23Q2_SCDPT4!$P$15</definedName>
    <definedName name="SCDPT4_0309999999_15" localSheetId="3">EMIC_23Q2_SCDPT4!$Q$15</definedName>
    <definedName name="SCDPT4_0309999999_16" localSheetId="3">EMIC_23Q2_SCDPT4!$R$15</definedName>
    <definedName name="SCDPT4_0309999999_17" localSheetId="3">EMIC_23Q2_SCDPT4!$S$15</definedName>
    <definedName name="SCDPT4_0309999999_18" localSheetId="3">EMIC_23Q2_SCDPT4!$T$15</definedName>
    <definedName name="SCDPT4_0309999999_19" localSheetId="3">EMIC_23Q2_SCDPT4!$U$15</definedName>
    <definedName name="SCDPT4_0309999999_20" localSheetId="3">EMIC_23Q2_SCDPT4!$V$15</definedName>
    <definedName name="SCDPT4_0309999999_7" localSheetId="3">EMIC_23Q2_SCDPT4!$I$15</definedName>
    <definedName name="SCDPT4_0309999999_8" localSheetId="3">EMIC_23Q2_SCDPT4!$J$15</definedName>
    <definedName name="SCDPT4_0309999999_9" localSheetId="3">EMIC_23Q2_SCDPT4!$K$15</definedName>
    <definedName name="SCDPT4_0500000000_1" localSheetId="3">EMIC_23Q2_SCDPT4!$C$18</definedName>
    <definedName name="SCDPT4_0500000000_10" localSheetId="3">EMIC_23Q2_SCDPT4!$L$18</definedName>
    <definedName name="SCDPT4_0500000000_11" localSheetId="3">EMIC_23Q2_SCDPT4!$M$18</definedName>
    <definedName name="SCDPT4_0500000000_12" localSheetId="3">EMIC_23Q2_SCDPT4!$N$18</definedName>
    <definedName name="SCDPT4_0500000000_13" localSheetId="3">EMIC_23Q2_SCDPT4!$O$18</definedName>
    <definedName name="SCDPT4_0500000000_14" localSheetId="3">EMIC_23Q2_SCDPT4!$P$18</definedName>
    <definedName name="SCDPT4_0500000000_15" localSheetId="3">EMIC_23Q2_SCDPT4!$Q$18</definedName>
    <definedName name="SCDPT4_0500000000_16" localSheetId="3">EMIC_23Q2_SCDPT4!$R$18</definedName>
    <definedName name="SCDPT4_0500000000_17" localSheetId="3">EMIC_23Q2_SCDPT4!$S$18</definedName>
    <definedName name="SCDPT4_0500000000_18" localSheetId="3">EMIC_23Q2_SCDPT4!$T$18</definedName>
    <definedName name="SCDPT4_0500000000_19" localSheetId="3">EMIC_23Q2_SCDPT4!$U$18</definedName>
    <definedName name="SCDPT4_0500000000_2" localSheetId="3">EMIC_23Q2_SCDPT4!$D$18</definedName>
    <definedName name="SCDPT4_0500000000_20" localSheetId="3">EMIC_23Q2_SCDPT4!$V$18</definedName>
    <definedName name="SCDPT4_0500000000_21" localSheetId="3">EMIC_23Q2_SCDPT4!$W$18</definedName>
    <definedName name="SCDPT4_0500000000_22.01" localSheetId="3">EMIC_23Q2_SCDPT4!$X$18</definedName>
    <definedName name="SCDPT4_0500000000_22.02" localSheetId="3">EMIC_23Q2_SCDPT4!$Y$18</definedName>
    <definedName name="SCDPT4_0500000000_22.03" localSheetId="3">EMIC_23Q2_SCDPT4!$Z$18</definedName>
    <definedName name="SCDPT4_0500000000_23" localSheetId="3">EMIC_23Q2_SCDPT4!$AA$18</definedName>
    <definedName name="SCDPT4_0500000000_24" localSheetId="3">EMIC_23Q2_SCDPT4!$AB$18</definedName>
    <definedName name="SCDPT4_0500000000_25" localSheetId="3">EMIC_23Q2_SCDPT4!$AC$18</definedName>
    <definedName name="SCDPT4_0500000000_26" localSheetId="3">EMIC_23Q2_SCDPT4!$AD$18</definedName>
    <definedName name="SCDPT4_0500000000_27" localSheetId="3">EMIC_23Q2_SCDPT4!$AE$18</definedName>
    <definedName name="SCDPT4_0500000000_28" localSheetId="3">EMIC_23Q2_SCDPT4!$AF$18</definedName>
    <definedName name="SCDPT4_0500000000_29" localSheetId="3">EMIC_23Q2_SCDPT4!$AG$18</definedName>
    <definedName name="SCDPT4_0500000000_3" localSheetId="3">EMIC_23Q2_SCDPT4!$E$18</definedName>
    <definedName name="SCDPT4_0500000000_4" localSheetId="3">EMIC_23Q2_SCDPT4!$F$18</definedName>
    <definedName name="SCDPT4_0500000000_5" localSheetId="3">EMIC_23Q2_SCDPT4!$G$18</definedName>
    <definedName name="SCDPT4_0500000000_7" localSheetId="3">EMIC_23Q2_SCDPT4!$I$18</definedName>
    <definedName name="SCDPT4_0500000000_8" localSheetId="3">EMIC_23Q2_SCDPT4!$J$18</definedName>
    <definedName name="SCDPT4_0500000000_9" localSheetId="3">EMIC_23Q2_SCDPT4!$K$18</definedName>
    <definedName name="SCDPT4_0500000000_Range" localSheetId="3">EMIC_23Q2_SCDPT4!$B$16:$AG$18</definedName>
    <definedName name="SCDPT4_0509999999_10" localSheetId="3">EMIC_23Q2_SCDPT4!$L$19</definedName>
    <definedName name="SCDPT4_0509999999_11" localSheetId="3">EMIC_23Q2_SCDPT4!$M$19</definedName>
    <definedName name="SCDPT4_0509999999_12" localSheetId="3">EMIC_23Q2_SCDPT4!$N$19</definedName>
    <definedName name="SCDPT4_0509999999_13" localSheetId="3">EMIC_23Q2_SCDPT4!$O$19</definedName>
    <definedName name="SCDPT4_0509999999_14" localSheetId="3">EMIC_23Q2_SCDPT4!$P$19</definedName>
    <definedName name="SCDPT4_0509999999_15" localSheetId="3">EMIC_23Q2_SCDPT4!$Q$19</definedName>
    <definedName name="SCDPT4_0509999999_16" localSheetId="3">EMIC_23Q2_SCDPT4!$R$19</definedName>
    <definedName name="SCDPT4_0509999999_17" localSheetId="3">EMIC_23Q2_SCDPT4!$S$19</definedName>
    <definedName name="SCDPT4_0509999999_18" localSheetId="3">EMIC_23Q2_SCDPT4!$T$19</definedName>
    <definedName name="SCDPT4_0509999999_19" localSheetId="3">EMIC_23Q2_SCDPT4!$U$19</definedName>
    <definedName name="SCDPT4_0509999999_20" localSheetId="3">EMIC_23Q2_SCDPT4!$V$19</definedName>
    <definedName name="SCDPT4_0509999999_7" localSheetId="3">EMIC_23Q2_SCDPT4!$I$19</definedName>
    <definedName name="SCDPT4_0509999999_8" localSheetId="3">EMIC_23Q2_SCDPT4!$J$19</definedName>
    <definedName name="SCDPT4_0509999999_9" localSheetId="3">EMIC_23Q2_SCDPT4!$K$19</definedName>
    <definedName name="SCDPT4_0700000000_1" localSheetId="3">EMIC_23Q2_SCDPT4!$C$22</definedName>
    <definedName name="SCDPT4_0700000000_10" localSheetId="3">EMIC_23Q2_SCDPT4!$L$22</definedName>
    <definedName name="SCDPT4_0700000000_11" localSheetId="3">EMIC_23Q2_SCDPT4!$M$22</definedName>
    <definedName name="SCDPT4_0700000000_12" localSheetId="3">EMIC_23Q2_SCDPT4!$N$22</definedName>
    <definedName name="SCDPT4_0700000000_13" localSheetId="3">EMIC_23Q2_SCDPT4!$O$22</definedName>
    <definedName name="SCDPT4_0700000000_14" localSheetId="3">EMIC_23Q2_SCDPT4!$P$22</definedName>
    <definedName name="SCDPT4_0700000000_15" localSheetId="3">EMIC_23Q2_SCDPT4!$Q$22</definedName>
    <definedName name="SCDPT4_0700000000_16" localSheetId="3">EMIC_23Q2_SCDPT4!$R$22</definedName>
    <definedName name="SCDPT4_0700000000_17" localSheetId="3">EMIC_23Q2_SCDPT4!$S$22</definedName>
    <definedName name="SCDPT4_0700000000_18" localSheetId="3">EMIC_23Q2_SCDPT4!$T$22</definedName>
    <definedName name="SCDPT4_0700000000_19" localSheetId="3">EMIC_23Q2_SCDPT4!$U$22</definedName>
    <definedName name="SCDPT4_0700000000_2" localSheetId="3">EMIC_23Q2_SCDPT4!$D$22</definedName>
    <definedName name="SCDPT4_0700000000_20" localSheetId="3">EMIC_23Q2_SCDPT4!$V$22</definedName>
    <definedName name="SCDPT4_0700000000_21" localSheetId="3">EMIC_23Q2_SCDPT4!$W$22</definedName>
    <definedName name="SCDPT4_0700000000_22.01" localSheetId="3">EMIC_23Q2_SCDPT4!$X$22</definedName>
    <definedName name="SCDPT4_0700000000_22.02" localSheetId="3">EMIC_23Q2_SCDPT4!$Y$22</definedName>
    <definedName name="SCDPT4_0700000000_22.03" localSheetId="3">EMIC_23Q2_SCDPT4!$Z$22</definedName>
    <definedName name="SCDPT4_0700000000_23" localSheetId="3">EMIC_23Q2_SCDPT4!$AA$22</definedName>
    <definedName name="SCDPT4_0700000000_24" localSheetId="3">EMIC_23Q2_SCDPT4!$AB$22</definedName>
    <definedName name="SCDPT4_0700000000_25" localSheetId="3">EMIC_23Q2_SCDPT4!$AC$22</definedName>
    <definedName name="SCDPT4_0700000000_26" localSheetId="3">EMIC_23Q2_SCDPT4!$AD$22</definedName>
    <definedName name="SCDPT4_0700000000_27" localSheetId="3">EMIC_23Q2_SCDPT4!$AE$22</definedName>
    <definedName name="SCDPT4_0700000000_28" localSheetId="3">EMIC_23Q2_SCDPT4!$AF$22</definedName>
    <definedName name="SCDPT4_0700000000_29" localSheetId="3">EMIC_23Q2_SCDPT4!$AG$22</definedName>
    <definedName name="SCDPT4_0700000000_3" localSheetId="3">EMIC_23Q2_SCDPT4!$E$22</definedName>
    <definedName name="SCDPT4_0700000000_4" localSheetId="3">EMIC_23Q2_SCDPT4!$F$22</definedName>
    <definedName name="SCDPT4_0700000000_5" localSheetId="3">EMIC_23Q2_SCDPT4!$G$22</definedName>
    <definedName name="SCDPT4_0700000000_7" localSheetId="3">EMIC_23Q2_SCDPT4!$I$22</definedName>
    <definedName name="SCDPT4_0700000000_8" localSheetId="3">EMIC_23Q2_SCDPT4!$J$22</definedName>
    <definedName name="SCDPT4_0700000000_9" localSheetId="3">EMIC_23Q2_SCDPT4!$K$22</definedName>
    <definedName name="SCDPT4_0700000000_Range" localSheetId="3">EMIC_23Q2_SCDPT4!$B$20:$AG$22</definedName>
    <definedName name="SCDPT4_0709999999_10" localSheetId="3">EMIC_23Q2_SCDPT4!$L$23</definedName>
    <definedName name="SCDPT4_0709999999_11" localSheetId="3">EMIC_23Q2_SCDPT4!$M$23</definedName>
    <definedName name="SCDPT4_0709999999_12" localSheetId="3">EMIC_23Q2_SCDPT4!$N$23</definedName>
    <definedName name="SCDPT4_0709999999_13" localSheetId="3">EMIC_23Q2_SCDPT4!$O$23</definedName>
    <definedName name="SCDPT4_0709999999_14" localSheetId="3">EMIC_23Q2_SCDPT4!$P$23</definedName>
    <definedName name="SCDPT4_0709999999_15" localSheetId="3">EMIC_23Q2_SCDPT4!$Q$23</definedName>
    <definedName name="SCDPT4_0709999999_16" localSheetId="3">EMIC_23Q2_SCDPT4!$R$23</definedName>
    <definedName name="SCDPT4_0709999999_17" localSheetId="3">EMIC_23Q2_SCDPT4!$S$23</definedName>
    <definedName name="SCDPT4_0709999999_18" localSheetId="3">EMIC_23Q2_SCDPT4!$T$23</definedName>
    <definedName name="SCDPT4_0709999999_19" localSheetId="3">EMIC_23Q2_SCDPT4!$U$23</definedName>
    <definedName name="SCDPT4_0709999999_20" localSheetId="3">EMIC_23Q2_SCDPT4!$V$23</definedName>
    <definedName name="SCDPT4_0709999999_7" localSheetId="3">EMIC_23Q2_SCDPT4!$I$23</definedName>
    <definedName name="SCDPT4_0709999999_8" localSheetId="3">EMIC_23Q2_SCDPT4!$J$23</definedName>
    <definedName name="SCDPT4_0709999999_9" localSheetId="3">EMIC_23Q2_SCDPT4!$K$23</definedName>
    <definedName name="SCDPT4_0900000000_1" localSheetId="3">EMIC_23Q2_SCDPT4!$C$26</definedName>
    <definedName name="SCDPT4_0900000000_10" localSheetId="3">EMIC_23Q2_SCDPT4!$L$26</definedName>
    <definedName name="SCDPT4_0900000000_11" localSheetId="3">EMIC_23Q2_SCDPT4!$M$26</definedName>
    <definedName name="SCDPT4_0900000000_12" localSheetId="3">EMIC_23Q2_SCDPT4!$N$26</definedName>
    <definedName name="SCDPT4_0900000000_13" localSheetId="3">EMIC_23Q2_SCDPT4!$O$26</definedName>
    <definedName name="SCDPT4_0900000000_14" localSheetId="3">EMIC_23Q2_SCDPT4!$P$26</definedName>
    <definedName name="SCDPT4_0900000000_15" localSheetId="3">EMIC_23Q2_SCDPT4!$Q$26</definedName>
    <definedName name="SCDPT4_0900000000_16" localSheetId="3">EMIC_23Q2_SCDPT4!$R$26</definedName>
    <definedName name="SCDPT4_0900000000_17" localSheetId="3">EMIC_23Q2_SCDPT4!$S$26</definedName>
    <definedName name="SCDPT4_0900000000_18" localSheetId="3">EMIC_23Q2_SCDPT4!$T$26</definedName>
    <definedName name="SCDPT4_0900000000_19" localSheetId="3">EMIC_23Q2_SCDPT4!$U$26</definedName>
    <definedName name="SCDPT4_0900000000_2" localSheetId="3">EMIC_23Q2_SCDPT4!$D$26</definedName>
    <definedName name="SCDPT4_0900000000_20" localSheetId="3">EMIC_23Q2_SCDPT4!$V$26</definedName>
    <definedName name="SCDPT4_0900000000_21" localSheetId="3">EMIC_23Q2_SCDPT4!$W$26</definedName>
    <definedName name="SCDPT4_0900000000_22.01" localSheetId="3">EMIC_23Q2_SCDPT4!$X$26</definedName>
    <definedName name="SCDPT4_0900000000_22.02" localSheetId="3">EMIC_23Q2_SCDPT4!$Y$26</definedName>
    <definedName name="SCDPT4_0900000000_22.03" localSheetId="3">EMIC_23Q2_SCDPT4!$Z$26</definedName>
    <definedName name="SCDPT4_0900000000_23" localSheetId="3">EMIC_23Q2_SCDPT4!$AA$26</definedName>
    <definedName name="SCDPT4_0900000000_24" localSheetId="3">EMIC_23Q2_SCDPT4!$AB$26</definedName>
    <definedName name="SCDPT4_0900000000_25" localSheetId="3">EMIC_23Q2_SCDPT4!$AC$26</definedName>
    <definedName name="SCDPT4_0900000000_26" localSheetId="3">EMIC_23Q2_SCDPT4!$AD$26</definedName>
    <definedName name="SCDPT4_0900000000_27" localSheetId="3">EMIC_23Q2_SCDPT4!$AE$26</definedName>
    <definedName name="SCDPT4_0900000000_28" localSheetId="3">EMIC_23Q2_SCDPT4!$AF$26</definedName>
    <definedName name="SCDPT4_0900000000_29" localSheetId="3">EMIC_23Q2_SCDPT4!$AG$26</definedName>
    <definedName name="SCDPT4_0900000000_3" localSheetId="3">EMIC_23Q2_SCDPT4!$E$26</definedName>
    <definedName name="SCDPT4_0900000000_4" localSheetId="3">EMIC_23Q2_SCDPT4!$F$26</definedName>
    <definedName name="SCDPT4_0900000000_5" localSheetId="3">EMIC_23Q2_SCDPT4!$G$26</definedName>
    <definedName name="SCDPT4_0900000000_7" localSheetId="3">EMIC_23Q2_SCDPT4!$I$26</definedName>
    <definedName name="SCDPT4_0900000000_8" localSheetId="3">EMIC_23Q2_SCDPT4!$J$26</definedName>
    <definedName name="SCDPT4_0900000000_9" localSheetId="3">EMIC_23Q2_SCDPT4!$K$26</definedName>
    <definedName name="SCDPT4_0900000000_Range" localSheetId="3">EMIC_23Q2_SCDPT4!$B$24:$AG$26</definedName>
    <definedName name="SCDPT4_0909999999_10" localSheetId="3">EMIC_23Q2_SCDPT4!$L$27</definedName>
    <definedName name="SCDPT4_0909999999_11" localSheetId="3">EMIC_23Q2_SCDPT4!$M$27</definedName>
    <definedName name="SCDPT4_0909999999_12" localSheetId="3">EMIC_23Q2_SCDPT4!$N$27</definedName>
    <definedName name="SCDPT4_0909999999_13" localSheetId="3">EMIC_23Q2_SCDPT4!$O$27</definedName>
    <definedName name="SCDPT4_0909999999_14" localSheetId="3">EMIC_23Q2_SCDPT4!$P$27</definedName>
    <definedName name="SCDPT4_0909999999_15" localSheetId="3">EMIC_23Q2_SCDPT4!$Q$27</definedName>
    <definedName name="SCDPT4_0909999999_16" localSheetId="3">EMIC_23Q2_SCDPT4!$R$27</definedName>
    <definedName name="SCDPT4_0909999999_17" localSheetId="3">EMIC_23Q2_SCDPT4!$S$27</definedName>
    <definedName name="SCDPT4_0909999999_18" localSheetId="3">EMIC_23Q2_SCDPT4!$T$27</definedName>
    <definedName name="SCDPT4_0909999999_19" localSheetId="3">EMIC_23Q2_SCDPT4!$U$27</definedName>
    <definedName name="SCDPT4_0909999999_20" localSheetId="3">EMIC_23Q2_SCDPT4!$V$27</definedName>
    <definedName name="SCDPT4_0909999999_7" localSheetId="3">EMIC_23Q2_SCDPT4!$I$27</definedName>
    <definedName name="SCDPT4_0909999999_8" localSheetId="3">EMIC_23Q2_SCDPT4!$J$27</definedName>
    <definedName name="SCDPT4_0909999999_9" localSheetId="3">EMIC_23Q2_SCDPT4!$K$27</definedName>
    <definedName name="SCDPT4_1100000000_Range" localSheetId="3">EMIC_23Q2_SCDPT4!$B$28:$AG$228</definedName>
    <definedName name="SCDPT4_1100000001_1" localSheetId="3">EMIC_23Q2_SCDPT4!$C$28</definedName>
    <definedName name="SCDPT4_1100000001_10" localSheetId="3">EMIC_23Q2_SCDPT4!$L$28</definedName>
    <definedName name="SCDPT4_1100000001_11" localSheetId="3">EMIC_23Q2_SCDPT4!$M$28</definedName>
    <definedName name="SCDPT4_1100000001_12" localSheetId="3">EMIC_23Q2_SCDPT4!$N$28</definedName>
    <definedName name="SCDPT4_1100000001_13" localSheetId="3">EMIC_23Q2_SCDPT4!$O$28</definedName>
    <definedName name="SCDPT4_1100000001_14" localSheetId="3">EMIC_23Q2_SCDPT4!$P$28</definedName>
    <definedName name="SCDPT4_1100000001_15" localSheetId="3">EMIC_23Q2_SCDPT4!$Q$28</definedName>
    <definedName name="SCDPT4_1100000001_16" localSheetId="3">EMIC_23Q2_SCDPT4!$R$28</definedName>
    <definedName name="SCDPT4_1100000001_17" localSheetId="3">EMIC_23Q2_SCDPT4!$S$28</definedName>
    <definedName name="SCDPT4_1100000001_18" localSheetId="3">EMIC_23Q2_SCDPT4!$T$28</definedName>
    <definedName name="SCDPT4_1100000001_19" localSheetId="3">EMIC_23Q2_SCDPT4!$U$28</definedName>
    <definedName name="SCDPT4_1100000001_2" localSheetId="3">EMIC_23Q2_SCDPT4!$D$28</definedName>
    <definedName name="SCDPT4_1100000001_20" localSheetId="3">EMIC_23Q2_SCDPT4!$V$28</definedName>
    <definedName name="SCDPT4_1100000001_21" localSheetId="3">EMIC_23Q2_SCDPT4!$W$28</definedName>
    <definedName name="SCDPT4_1100000001_22.01" localSheetId="3">EMIC_23Q2_SCDPT4!$X$28</definedName>
    <definedName name="SCDPT4_1100000001_22.02" localSheetId="3">EMIC_23Q2_SCDPT4!$Y$28</definedName>
    <definedName name="SCDPT4_1100000001_22.03" localSheetId="3">EMIC_23Q2_SCDPT4!$Z$28</definedName>
    <definedName name="SCDPT4_1100000001_24" localSheetId="3">EMIC_23Q2_SCDPT4!$AB$28</definedName>
    <definedName name="SCDPT4_1100000001_25" localSheetId="3">EMIC_23Q2_SCDPT4!$AC$28</definedName>
    <definedName name="SCDPT4_1100000001_26" localSheetId="3">EMIC_23Q2_SCDPT4!$AD$28</definedName>
    <definedName name="SCDPT4_1100000001_27" localSheetId="3">EMIC_23Q2_SCDPT4!$AE$28</definedName>
    <definedName name="SCDPT4_1100000001_28" localSheetId="3">EMIC_23Q2_SCDPT4!$AF$28</definedName>
    <definedName name="SCDPT4_1100000001_29" localSheetId="3">EMIC_23Q2_SCDPT4!$AG$28</definedName>
    <definedName name="SCDPT4_1100000001_3" localSheetId="3">EMIC_23Q2_SCDPT4!$E$28</definedName>
    <definedName name="SCDPT4_1100000001_4" localSheetId="3">EMIC_23Q2_SCDPT4!$F$28</definedName>
    <definedName name="SCDPT4_1100000001_5" localSheetId="3">EMIC_23Q2_SCDPT4!$G$28</definedName>
    <definedName name="SCDPT4_1100000001_7" localSheetId="3">EMIC_23Q2_SCDPT4!$I$28</definedName>
    <definedName name="SCDPT4_1100000001_8" localSheetId="3">EMIC_23Q2_SCDPT4!$J$28</definedName>
    <definedName name="SCDPT4_1100000001_9" localSheetId="3">EMIC_23Q2_SCDPT4!$K$28</definedName>
    <definedName name="SCDPT4_1100000199_1" localSheetId="3">EMIC_23Q2_SCDPT4!$C$228</definedName>
    <definedName name="SCDPT4_1100000199_10" localSheetId="3">EMIC_23Q2_SCDPT4!$L$228</definedName>
    <definedName name="SCDPT4_1100000199_11" localSheetId="3">EMIC_23Q2_SCDPT4!$M$228</definedName>
    <definedName name="SCDPT4_1100000199_12" localSheetId="3">EMIC_23Q2_SCDPT4!$N$228</definedName>
    <definedName name="SCDPT4_1100000199_13" localSheetId="3">EMIC_23Q2_SCDPT4!$O$228</definedName>
    <definedName name="SCDPT4_1100000199_14" localSheetId="3">EMIC_23Q2_SCDPT4!$P$228</definedName>
    <definedName name="SCDPT4_1100000199_15" localSheetId="3">EMIC_23Q2_SCDPT4!$Q$228</definedName>
    <definedName name="SCDPT4_1100000199_16" localSheetId="3">EMIC_23Q2_SCDPT4!$R$228</definedName>
    <definedName name="SCDPT4_1100000199_17" localSheetId="3">EMIC_23Q2_SCDPT4!$S$228</definedName>
    <definedName name="SCDPT4_1100000199_18" localSheetId="3">EMIC_23Q2_SCDPT4!$T$228</definedName>
    <definedName name="SCDPT4_1100000199_19" localSheetId="3">EMIC_23Q2_SCDPT4!$U$228</definedName>
    <definedName name="SCDPT4_1100000199_2" localSheetId="3">EMIC_23Q2_SCDPT4!$D$228</definedName>
    <definedName name="SCDPT4_1100000199_20" localSheetId="3">EMIC_23Q2_SCDPT4!$V$228</definedName>
    <definedName name="SCDPT4_1100000199_21" localSheetId="3">EMIC_23Q2_SCDPT4!$W$228</definedName>
    <definedName name="SCDPT4_1100000199_22.01" localSheetId="3">EMIC_23Q2_SCDPT4!$X$228</definedName>
    <definedName name="SCDPT4_1100000199_22.02" localSheetId="3">EMIC_23Q2_SCDPT4!$Y$228</definedName>
    <definedName name="SCDPT4_1100000199_22.03" localSheetId="3">EMIC_23Q2_SCDPT4!$Z$228</definedName>
    <definedName name="SCDPT4_1100000199_24" localSheetId="3">EMIC_23Q2_SCDPT4!$AB$228</definedName>
    <definedName name="SCDPT4_1100000199_25" localSheetId="3">EMIC_23Q2_SCDPT4!$AC$228</definedName>
    <definedName name="SCDPT4_1100000199_26" localSheetId="3">EMIC_23Q2_SCDPT4!$AD$228</definedName>
    <definedName name="SCDPT4_1100000199_27" localSheetId="3">EMIC_23Q2_SCDPT4!$AE$228</definedName>
    <definedName name="SCDPT4_1100000199_28" localSheetId="3">EMIC_23Q2_SCDPT4!$AF$228</definedName>
    <definedName name="SCDPT4_1100000199_29" localSheetId="3">EMIC_23Q2_SCDPT4!$AG$228</definedName>
    <definedName name="SCDPT4_1100000199_3" localSheetId="3">EMIC_23Q2_SCDPT4!$E$228</definedName>
    <definedName name="SCDPT4_1100000199_4" localSheetId="3">EMIC_23Q2_SCDPT4!$F$228</definedName>
    <definedName name="SCDPT4_1100000199_5" localSheetId="3">EMIC_23Q2_SCDPT4!$G$228</definedName>
    <definedName name="SCDPT4_1100000199_7" localSheetId="3">EMIC_23Q2_SCDPT4!$I$228</definedName>
    <definedName name="SCDPT4_1100000199_8" localSheetId="3">EMIC_23Q2_SCDPT4!$J$228</definedName>
    <definedName name="SCDPT4_1100000199_9" localSheetId="3">EMIC_23Q2_SCDPT4!$K$228</definedName>
    <definedName name="SCDPT4_1109999999_10" localSheetId="3">EMIC_23Q2_SCDPT4!$L$229</definedName>
    <definedName name="SCDPT4_1109999999_11" localSheetId="3">EMIC_23Q2_SCDPT4!$M$229</definedName>
    <definedName name="SCDPT4_1109999999_12" localSheetId="3">EMIC_23Q2_SCDPT4!$N$229</definedName>
    <definedName name="SCDPT4_1109999999_13" localSheetId="3">EMIC_23Q2_SCDPT4!$O$229</definedName>
    <definedName name="SCDPT4_1109999999_14" localSheetId="3">EMIC_23Q2_SCDPT4!$P$229</definedName>
    <definedName name="SCDPT4_1109999999_15" localSheetId="3">EMIC_23Q2_SCDPT4!$Q$229</definedName>
    <definedName name="SCDPT4_1109999999_16" localSheetId="3">EMIC_23Q2_SCDPT4!$R$229</definedName>
    <definedName name="SCDPT4_1109999999_17" localSheetId="3">EMIC_23Q2_SCDPT4!$S$229</definedName>
    <definedName name="SCDPT4_1109999999_18" localSheetId="3">EMIC_23Q2_SCDPT4!$T$229</definedName>
    <definedName name="SCDPT4_1109999999_19" localSheetId="3">EMIC_23Q2_SCDPT4!$U$229</definedName>
    <definedName name="SCDPT4_1109999999_20" localSheetId="3">EMIC_23Q2_SCDPT4!$V$229</definedName>
    <definedName name="SCDPT4_1109999999_7" localSheetId="3">EMIC_23Q2_SCDPT4!$I$229</definedName>
    <definedName name="SCDPT4_1109999999_8" localSheetId="3">EMIC_23Q2_SCDPT4!$J$229</definedName>
    <definedName name="SCDPT4_1109999999_9" localSheetId="3">EMIC_23Q2_SCDPT4!$K$229</definedName>
    <definedName name="SCDPT4_1300000000_1" localSheetId="3">EMIC_23Q2_SCDPT4!$C$232</definedName>
    <definedName name="SCDPT4_1300000000_10" localSheetId="3">EMIC_23Q2_SCDPT4!$L$232</definedName>
    <definedName name="SCDPT4_1300000000_11" localSheetId="3">EMIC_23Q2_SCDPT4!$M$232</definedName>
    <definedName name="SCDPT4_1300000000_12" localSheetId="3">EMIC_23Q2_SCDPT4!$N$232</definedName>
    <definedName name="SCDPT4_1300000000_13" localSheetId="3">EMIC_23Q2_SCDPT4!$O$232</definedName>
    <definedName name="SCDPT4_1300000000_14" localSheetId="3">EMIC_23Q2_SCDPT4!$P$232</definedName>
    <definedName name="SCDPT4_1300000000_15" localSheetId="3">EMIC_23Q2_SCDPT4!$Q$232</definedName>
    <definedName name="SCDPT4_1300000000_16" localSheetId="3">EMIC_23Q2_SCDPT4!$R$232</definedName>
    <definedName name="SCDPT4_1300000000_17" localSheetId="3">EMIC_23Q2_SCDPT4!$S$232</definedName>
    <definedName name="SCDPT4_1300000000_18" localSheetId="3">EMIC_23Q2_SCDPT4!$T$232</definedName>
    <definedName name="SCDPT4_1300000000_19" localSheetId="3">EMIC_23Q2_SCDPT4!$U$232</definedName>
    <definedName name="SCDPT4_1300000000_2" localSheetId="3">EMIC_23Q2_SCDPT4!$D$232</definedName>
    <definedName name="SCDPT4_1300000000_20" localSheetId="3">EMIC_23Q2_SCDPT4!$V$232</definedName>
    <definedName name="SCDPT4_1300000000_21" localSheetId="3">EMIC_23Q2_SCDPT4!$W$232</definedName>
    <definedName name="SCDPT4_1300000000_22.01" localSheetId="3">EMIC_23Q2_SCDPT4!$X$232</definedName>
    <definedName name="SCDPT4_1300000000_22.02" localSheetId="3">EMIC_23Q2_SCDPT4!$Y$232</definedName>
    <definedName name="SCDPT4_1300000000_22.03" localSheetId="3">EMIC_23Q2_SCDPT4!$Z$232</definedName>
    <definedName name="SCDPT4_1300000000_24" localSheetId="3">EMIC_23Q2_SCDPT4!$AB$232</definedName>
    <definedName name="SCDPT4_1300000000_25" localSheetId="3">EMIC_23Q2_SCDPT4!$AC$232</definedName>
    <definedName name="SCDPT4_1300000000_26" localSheetId="3">EMIC_23Q2_SCDPT4!$AD$232</definedName>
    <definedName name="SCDPT4_1300000000_27" localSheetId="3">EMIC_23Q2_SCDPT4!$AE$232</definedName>
    <definedName name="SCDPT4_1300000000_28" localSheetId="3">EMIC_23Q2_SCDPT4!$AF$232</definedName>
    <definedName name="SCDPT4_1300000000_29" localSheetId="3">EMIC_23Q2_SCDPT4!$AG$232</definedName>
    <definedName name="SCDPT4_1300000000_3" localSheetId="3">EMIC_23Q2_SCDPT4!$E$232</definedName>
    <definedName name="SCDPT4_1300000000_4" localSheetId="3">EMIC_23Q2_SCDPT4!$F$232</definedName>
    <definedName name="SCDPT4_1300000000_5" localSheetId="3">EMIC_23Q2_SCDPT4!$G$232</definedName>
    <definedName name="SCDPT4_1300000000_7" localSheetId="3">EMIC_23Q2_SCDPT4!$I$232</definedName>
    <definedName name="SCDPT4_1300000000_8" localSheetId="3">EMIC_23Q2_SCDPT4!$J$232</definedName>
    <definedName name="SCDPT4_1300000000_9" localSheetId="3">EMIC_23Q2_SCDPT4!$K$232</definedName>
    <definedName name="SCDPT4_1300000000_Range" localSheetId="3">EMIC_23Q2_SCDPT4!$B$230:$AG$232</definedName>
    <definedName name="SCDPT4_1309999999_10" localSheetId="3">EMIC_23Q2_SCDPT4!$L$233</definedName>
    <definedName name="SCDPT4_1309999999_11" localSheetId="3">EMIC_23Q2_SCDPT4!$M$233</definedName>
    <definedName name="SCDPT4_1309999999_12" localSheetId="3">EMIC_23Q2_SCDPT4!$N$233</definedName>
    <definedName name="SCDPT4_1309999999_13" localSheetId="3">EMIC_23Q2_SCDPT4!$O$233</definedName>
    <definedName name="SCDPT4_1309999999_14" localSheetId="3">EMIC_23Q2_SCDPT4!$P$233</definedName>
    <definedName name="SCDPT4_1309999999_15" localSheetId="3">EMIC_23Q2_SCDPT4!$Q$233</definedName>
    <definedName name="SCDPT4_1309999999_16" localSheetId="3">EMIC_23Q2_SCDPT4!$R$233</definedName>
    <definedName name="SCDPT4_1309999999_17" localSheetId="3">EMIC_23Q2_SCDPT4!$S$233</definedName>
    <definedName name="SCDPT4_1309999999_18" localSheetId="3">EMIC_23Q2_SCDPT4!$T$233</definedName>
    <definedName name="SCDPT4_1309999999_19" localSheetId="3">EMIC_23Q2_SCDPT4!$U$233</definedName>
    <definedName name="SCDPT4_1309999999_20" localSheetId="3">EMIC_23Q2_SCDPT4!$V$233</definedName>
    <definedName name="SCDPT4_1309999999_7" localSheetId="3">EMIC_23Q2_SCDPT4!$I$233</definedName>
    <definedName name="SCDPT4_1309999999_8" localSheetId="3">EMIC_23Q2_SCDPT4!$J$233</definedName>
    <definedName name="SCDPT4_1309999999_9" localSheetId="3">EMIC_23Q2_SCDPT4!$K$233</definedName>
    <definedName name="SCDPT4_1500000000_1" localSheetId="3">EMIC_23Q2_SCDPT4!$C$236</definedName>
    <definedName name="SCDPT4_1500000000_10" localSheetId="3">EMIC_23Q2_SCDPT4!$L$236</definedName>
    <definedName name="SCDPT4_1500000000_11" localSheetId="3">EMIC_23Q2_SCDPT4!$M$236</definedName>
    <definedName name="SCDPT4_1500000000_12" localSheetId="3">EMIC_23Q2_SCDPT4!$N$236</definedName>
    <definedName name="SCDPT4_1500000000_13" localSheetId="3">EMIC_23Q2_SCDPT4!$O$236</definedName>
    <definedName name="SCDPT4_1500000000_14" localSheetId="3">EMIC_23Q2_SCDPT4!$P$236</definedName>
    <definedName name="SCDPT4_1500000000_15" localSheetId="3">EMIC_23Q2_SCDPT4!$Q$236</definedName>
    <definedName name="SCDPT4_1500000000_16" localSheetId="3">EMIC_23Q2_SCDPT4!$R$236</definedName>
    <definedName name="SCDPT4_1500000000_17" localSheetId="3">EMIC_23Q2_SCDPT4!$S$236</definedName>
    <definedName name="SCDPT4_1500000000_18" localSheetId="3">EMIC_23Q2_SCDPT4!$T$236</definedName>
    <definedName name="SCDPT4_1500000000_19" localSheetId="3">EMIC_23Q2_SCDPT4!$U$236</definedName>
    <definedName name="SCDPT4_1500000000_2" localSheetId="3">EMIC_23Q2_SCDPT4!$D$236</definedName>
    <definedName name="SCDPT4_1500000000_20" localSheetId="3">EMIC_23Q2_SCDPT4!$V$236</definedName>
    <definedName name="SCDPT4_1500000000_21" localSheetId="3">EMIC_23Q2_SCDPT4!$W$236</definedName>
    <definedName name="SCDPT4_1500000000_22.01" localSheetId="3">EMIC_23Q2_SCDPT4!$X$236</definedName>
    <definedName name="SCDPT4_1500000000_22.02" localSheetId="3">EMIC_23Q2_SCDPT4!$Y$236</definedName>
    <definedName name="SCDPT4_1500000000_22.03" localSheetId="3">EMIC_23Q2_SCDPT4!$Z$236</definedName>
    <definedName name="SCDPT4_1500000000_24" localSheetId="3">EMIC_23Q2_SCDPT4!$AB$236</definedName>
    <definedName name="SCDPT4_1500000000_25" localSheetId="3">EMIC_23Q2_SCDPT4!$AC$236</definedName>
    <definedName name="SCDPT4_1500000000_26" localSheetId="3">EMIC_23Q2_SCDPT4!$AD$236</definedName>
    <definedName name="SCDPT4_1500000000_27" localSheetId="3">EMIC_23Q2_SCDPT4!$AE$236</definedName>
    <definedName name="SCDPT4_1500000000_28" localSheetId="3">EMIC_23Q2_SCDPT4!$AF$236</definedName>
    <definedName name="SCDPT4_1500000000_29" localSheetId="3">EMIC_23Q2_SCDPT4!$AG$236</definedName>
    <definedName name="SCDPT4_1500000000_3" localSheetId="3">EMIC_23Q2_SCDPT4!$E$236</definedName>
    <definedName name="SCDPT4_1500000000_4" localSheetId="3">EMIC_23Q2_SCDPT4!$F$236</definedName>
    <definedName name="SCDPT4_1500000000_5" localSheetId="3">EMIC_23Q2_SCDPT4!$G$236</definedName>
    <definedName name="SCDPT4_1500000000_7" localSheetId="3">EMIC_23Q2_SCDPT4!$I$236</definedName>
    <definedName name="SCDPT4_1500000000_8" localSheetId="3">EMIC_23Q2_SCDPT4!$J$236</definedName>
    <definedName name="SCDPT4_1500000000_9" localSheetId="3">EMIC_23Q2_SCDPT4!$K$236</definedName>
    <definedName name="SCDPT4_1500000000_Range" localSheetId="3">EMIC_23Q2_SCDPT4!$B$234:$AG$236</definedName>
    <definedName name="SCDPT4_1509999999_10" localSheetId="3">EMIC_23Q2_SCDPT4!$L$237</definedName>
    <definedName name="SCDPT4_1509999999_11" localSheetId="3">EMIC_23Q2_SCDPT4!$M$237</definedName>
    <definedName name="SCDPT4_1509999999_12" localSheetId="3">EMIC_23Q2_SCDPT4!$N$237</definedName>
    <definedName name="SCDPT4_1509999999_13" localSheetId="3">EMIC_23Q2_SCDPT4!$O$237</definedName>
    <definedName name="SCDPT4_1509999999_14" localSheetId="3">EMIC_23Q2_SCDPT4!$P$237</definedName>
    <definedName name="SCDPT4_1509999999_15" localSheetId="3">EMIC_23Q2_SCDPT4!$Q$237</definedName>
    <definedName name="SCDPT4_1509999999_16" localSheetId="3">EMIC_23Q2_SCDPT4!$R$237</definedName>
    <definedName name="SCDPT4_1509999999_17" localSheetId="3">EMIC_23Q2_SCDPT4!$S$237</definedName>
    <definedName name="SCDPT4_1509999999_18" localSheetId="3">EMIC_23Q2_SCDPT4!$T$237</definedName>
    <definedName name="SCDPT4_1509999999_19" localSheetId="3">EMIC_23Q2_SCDPT4!$U$237</definedName>
    <definedName name="SCDPT4_1509999999_20" localSheetId="3">EMIC_23Q2_SCDPT4!$V$237</definedName>
    <definedName name="SCDPT4_1509999999_7" localSheetId="3">EMIC_23Q2_SCDPT4!$I$237</definedName>
    <definedName name="SCDPT4_1509999999_8" localSheetId="3">EMIC_23Q2_SCDPT4!$J$237</definedName>
    <definedName name="SCDPT4_1509999999_9" localSheetId="3">EMIC_23Q2_SCDPT4!$K$237</definedName>
    <definedName name="SCDPT4_1610000000_1" localSheetId="3">EMIC_23Q2_SCDPT4!$C$240</definedName>
    <definedName name="SCDPT4_1610000000_10" localSheetId="3">EMIC_23Q2_SCDPT4!$L$240</definedName>
    <definedName name="SCDPT4_1610000000_11" localSheetId="3">EMIC_23Q2_SCDPT4!$M$240</definedName>
    <definedName name="SCDPT4_1610000000_12" localSheetId="3">EMIC_23Q2_SCDPT4!$N$240</definedName>
    <definedName name="SCDPT4_1610000000_13" localSheetId="3">EMIC_23Q2_SCDPT4!$O$240</definedName>
    <definedName name="SCDPT4_1610000000_14" localSheetId="3">EMIC_23Q2_SCDPT4!$P$240</definedName>
    <definedName name="SCDPT4_1610000000_15" localSheetId="3">EMIC_23Q2_SCDPT4!$Q$240</definedName>
    <definedName name="SCDPT4_1610000000_16" localSheetId="3">EMIC_23Q2_SCDPT4!$R$240</definedName>
    <definedName name="SCDPT4_1610000000_17" localSheetId="3">EMIC_23Q2_SCDPT4!$S$240</definedName>
    <definedName name="SCDPT4_1610000000_18" localSheetId="3">EMIC_23Q2_SCDPT4!$T$240</definedName>
    <definedName name="SCDPT4_1610000000_19" localSheetId="3">EMIC_23Q2_SCDPT4!$U$240</definedName>
    <definedName name="SCDPT4_1610000000_2" localSheetId="3">EMIC_23Q2_SCDPT4!$D$240</definedName>
    <definedName name="SCDPT4_1610000000_20" localSheetId="3">EMIC_23Q2_SCDPT4!$V$240</definedName>
    <definedName name="SCDPT4_1610000000_22.01" localSheetId="3">EMIC_23Q2_SCDPT4!$X$240</definedName>
    <definedName name="SCDPT4_1610000000_22.02" localSheetId="3">EMIC_23Q2_SCDPT4!$Y$240</definedName>
    <definedName name="SCDPT4_1610000000_22.03" localSheetId="3">EMIC_23Q2_SCDPT4!$Z$240</definedName>
    <definedName name="SCDPT4_1610000000_24" localSheetId="3">EMIC_23Q2_SCDPT4!$AB$240</definedName>
    <definedName name="SCDPT4_1610000000_25" localSheetId="3">EMIC_23Q2_SCDPT4!$AC$240</definedName>
    <definedName name="SCDPT4_1610000000_26" localSheetId="3">EMIC_23Q2_SCDPT4!$AD$240</definedName>
    <definedName name="SCDPT4_1610000000_27" localSheetId="3">EMIC_23Q2_SCDPT4!$AE$240</definedName>
    <definedName name="SCDPT4_1610000000_28" localSheetId="3">EMIC_23Q2_SCDPT4!$AF$240</definedName>
    <definedName name="SCDPT4_1610000000_29" localSheetId="3">EMIC_23Q2_SCDPT4!$AG$240</definedName>
    <definedName name="SCDPT4_1610000000_3" localSheetId="3">EMIC_23Q2_SCDPT4!$E$240</definedName>
    <definedName name="SCDPT4_1610000000_4" localSheetId="3">EMIC_23Q2_SCDPT4!$F$240</definedName>
    <definedName name="SCDPT4_1610000000_5" localSheetId="3">EMIC_23Q2_SCDPT4!$G$240</definedName>
    <definedName name="SCDPT4_1610000000_6" localSheetId="3">EMIC_23Q2_SCDPT4!$H$240</definedName>
    <definedName name="SCDPT4_1610000000_7" localSheetId="3">EMIC_23Q2_SCDPT4!$I$240</definedName>
    <definedName name="SCDPT4_1610000000_8" localSheetId="3">EMIC_23Q2_SCDPT4!$J$240</definedName>
    <definedName name="SCDPT4_1610000000_9" localSheetId="3">EMIC_23Q2_SCDPT4!$K$240</definedName>
    <definedName name="SCDPT4_1610000000_Range" localSheetId="3">EMIC_23Q2_SCDPT4!$B$238:$AG$240</definedName>
    <definedName name="SCDPT4_1619999999_10" localSheetId="3">EMIC_23Q2_SCDPT4!$L$241</definedName>
    <definedName name="SCDPT4_1619999999_11" localSheetId="3">EMIC_23Q2_SCDPT4!$M$241</definedName>
    <definedName name="SCDPT4_1619999999_12" localSheetId="3">EMIC_23Q2_SCDPT4!$N$241</definedName>
    <definedName name="SCDPT4_1619999999_13" localSheetId="3">EMIC_23Q2_SCDPT4!$O$241</definedName>
    <definedName name="SCDPT4_1619999999_14" localSheetId="3">EMIC_23Q2_SCDPT4!$P$241</definedName>
    <definedName name="SCDPT4_1619999999_15" localSheetId="3">EMIC_23Q2_SCDPT4!$Q$241</definedName>
    <definedName name="SCDPT4_1619999999_16" localSheetId="3">EMIC_23Q2_SCDPT4!$R$241</definedName>
    <definedName name="SCDPT4_1619999999_17" localSheetId="3">EMIC_23Q2_SCDPT4!$S$241</definedName>
    <definedName name="SCDPT4_1619999999_18" localSheetId="3">EMIC_23Q2_SCDPT4!$T$241</definedName>
    <definedName name="SCDPT4_1619999999_19" localSheetId="3">EMIC_23Q2_SCDPT4!$U$241</definedName>
    <definedName name="SCDPT4_1619999999_20" localSheetId="3">EMIC_23Q2_SCDPT4!$V$241</definedName>
    <definedName name="SCDPT4_1619999999_7" localSheetId="3">EMIC_23Q2_SCDPT4!$I$241</definedName>
    <definedName name="SCDPT4_1619999999_8" localSheetId="3">EMIC_23Q2_SCDPT4!$J$241</definedName>
    <definedName name="SCDPT4_1619999999_9" localSheetId="3">EMIC_23Q2_SCDPT4!$K$241</definedName>
    <definedName name="SCDPT4_1900000000_1" localSheetId="3">EMIC_23Q2_SCDPT4!$C$244</definedName>
    <definedName name="SCDPT4_1900000000_10" localSheetId="3">EMIC_23Q2_SCDPT4!$L$244</definedName>
    <definedName name="SCDPT4_1900000000_11" localSheetId="3">EMIC_23Q2_SCDPT4!$M$244</definedName>
    <definedName name="SCDPT4_1900000000_12" localSheetId="3">EMIC_23Q2_SCDPT4!$N$244</definedName>
    <definedName name="SCDPT4_1900000000_13" localSheetId="3">EMIC_23Q2_SCDPT4!$O$244</definedName>
    <definedName name="SCDPT4_1900000000_14" localSheetId="3">EMIC_23Q2_SCDPT4!$P$244</definedName>
    <definedName name="SCDPT4_1900000000_15" localSheetId="3">EMIC_23Q2_SCDPT4!$Q$244</definedName>
    <definedName name="SCDPT4_1900000000_16" localSheetId="3">EMIC_23Q2_SCDPT4!$R$244</definedName>
    <definedName name="SCDPT4_1900000000_17" localSheetId="3">EMIC_23Q2_SCDPT4!$S$244</definedName>
    <definedName name="SCDPT4_1900000000_18" localSheetId="3">EMIC_23Q2_SCDPT4!$T$244</definedName>
    <definedName name="SCDPT4_1900000000_19" localSheetId="3">EMIC_23Q2_SCDPT4!$U$244</definedName>
    <definedName name="SCDPT4_1900000000_2" localSheetId="3">EMIC_23Q2_SCDPT4!$D$244</definedName>
    <definedName name="SCDPT4_1900000000_20" localSheetId="3">EMIC_23Q2_SCDPT4!$V$244</definedName>
    <definedName name="SCDPT4_1900000000_21" localSheetId="3">EMIC_23Q2_SCDPT4!$W$244</definedName>
    <definedName name="SCDPT4_1900000000_22.01" localSheetId="3">EMIC_23Q2_SCDPT4!$X$244</definedName>
    <definedName name="SCDPT4_1900000000_22.02" localSheetId="3">EMIC_23Q2_SCDPT4!$Y$244</definedName>
    <definedName name="SCDPT4_1900000000_22.03" localSheetId="3">EMIC_23Q2_SCDPT4!$Z$244</definedName>
    <definedName name="SCDPT4_1900000000_24" localSheetId="3">EMIC_23Q2_SCDPT4!$AB$244</definedName>
    <definedName name="SCDPT4_1900000000_25" localSheetId="3">EMIC_23Q2_SCDPT4!$AC$244</definedName>
    <definedName name="SCDPT4_1900000000_26" localSheetId="3">EMIC_23Q2_SCDPT4!$AD$244</definedName>
    <definedName name="SCDPT4_1900000000_27" localSheetId="3">EMIC_23Q2_SCDPT4!$AE$244</definedName>
    <definedName name="SCDPT4_1900000000_28" localSheetId="3">EMIC_23Q2_SCDPT4!$AF$244</definedName>
    <definedName name="SCDPT4_1900000000_29" localSheetId="3">EMIC_23Q2_SCDPT4!$AG$244</definedName>
    <definedName name="SCDPT4_1900000000_3" localSheetId="3">EMIC_23Q2_SCDPT4!$E$244</definedName>
    <definedName name="SCDPT4_1900000000_4" localSheetId="3">EMIC_23Q2_SCDPT4!$F$244</definedName>
    <definedName name="SCDPT4_1900000000_5" localSheetId="3">EMIC_23Q2_SCDPT4!$G$244</definedName>
    <definedName name="SCDPT4_1900000000_7" localSheetId="3">EMIC_23Q2_SCDPT4!$I$244</definedName>
    <definedName name="SCDPT4_1900000000_8" localSheetId="3">EMIC_23Q2_SCDPT4!$J$244</definedName>
    <definedName name="SCDPT4_1900000000_9" localSheetId="3">EMIC_23Q2_SCDPT4!$K$244</definedName>
    <definedName name="SCDPT4_1900000000_Range" localSheetId="3">EMIC_23Q2_SCDPT4!$B$242:$AG$244</definedName>
    <definedName name="SCDPT4_1909999999_10" localSheetId="3">EMIC_23Q2_SCDPT4!$L$245</definedName>
    <definedName name="SCDPT4_1909999999_11" localSheetId="3">EMIC_23Q2_SCDPT4!$M$245</definedName>
    <definedName name="SCDPT4_1909999999_12" localSheetId="3">EMIC_23Q2_SCDPT4!$N$245</definedName>
    <definedName name="SCDPT4_1909999999_13" localSheetId="3">EMIC_23Q2_SCDPT4!$O$245</definedName>
    <definedName name="SCDPT4_1909999999_14" localSheetId="3">EMIC_23Q2_SCDPT4!$P$245</definedName>
    <definedName name="SCDPT4_1909999999_15" localSheetId="3">EMIC_23Q2_SCDPT4!$Q$245</definedName>
    <definedName name="SCDPT4_1909999999_16" localSheetId="3">EMIC_23Q2_SCDPT4!$R$245</definedName>
    <definedName name="SCDPT4_1909999999_17" localSheetId="3">EMIC_23Q2_SCDPT4!$S$245</definedName>
    <definedName name="SCDPT4_1909999999_18" localSheetId="3">EMIC_23Q2_SCDPT4!$T$245</definedName>
    <definedName name="SCDPT4_1909999999_19" localSheetId="3">EMIC_23Q2_SCDPT4!$U$245</definedName>
    <definedName name="SCDPT4_1909999999_20" localSheetId="3">EMIC_23Q2_SCDPT4!$V$245</definedName>
    <definedName name="SCDPT4_1909999999_7" localSheetId="3">EMIC_23Q2_SCDPT4!$I$245</definedName>
    <definedName name="SCDPT4_1909999999_8" localSheetId="3">EMIC_23Q2_SCDPT4!$J$245</definedName>
    <definedName name="SCDPT4_1909999999_9" localSheetId="3">EMIC_23Q2_SCDPT4!$K$245</definedName>
    <definedName name="SCDPT4_2010000000_1" localSheetId="3">EMIC_23Q2_SCDPT4!$C$248</definedName>
    <definedName name="SCDPT4_2010000000_10" localSheetId="3">EMIC_23Q2_SCDPT4!$L$248</definedName>
    <definedName name="SCDPT4_2010000000_11" localSheetId="3">EMIC_23Q2_SCDPT4!$M$248</definedName>
    <definedName name="SCDPT4_2010000000_12" localSheetId="3">EMIC_23Q2_SCDPT4!$N$248</definedName>
    <definedName name="SCDPT4_2010000000_13" localSheetId="3">EMIC_23Q2_SCDPT4!$O$248</definedName>
    <definedName name="SCDPT4_2010000000_14" localSheetId="3">EMIC_23Q2_SCDPT4!$P$248</definedName>
    <definedName name="SCDPT4_2010000000_15" localSheetId="3">EMIC_23Q2_SCDPT4!$Q$248</definedName>
    <definedName name="SCDPT4_2010000000_16" localSheetId="3">EMIC_23Q2_SCDPT4!$R$248</definedName>
    <definedName name="SCDPT4_2010000000_17" localSheetId="3">EMIC_23Q2_SCDPT4!$S$248</definedName>
    <definedName name="SCDPT4_2010000000_18" localSheetId="3">EMIC_23Q2_SCDPT4!$T$248</definedName>
    <definedName name="SCDPT4_2010000000_19" localSheetId="3">EMIC_23Q2_SCDPT4!$U$248</definedName>
    <definedName name="SCDPT4_2010000000_2" localSheetId="3">EMIC_23Q2_SCDPT4!$D$248</definedName>
    <definedName name="SCDPT4_2010000000_20" localSheetId="3">EMIC_23Q2_SCDPT4!$V$248</definedName>
    <definedName name="SCDPT4_2010000000_21" localSheetId="3">EMIC_23Q2_SCDPT4!$W$248</definedName>
    <definedName name="SCDPT4_2010000000_22.01" localSheetId="3">EMIC_23Q2_SCDPT4!$X$248</definedName>
    <definedName name="SCDPT4_2010000000_22.02" localSheetId="3">EMIC_23Q2_SCDPT4!$Y$248</definedName>
    <definedName name="SCDPT4_2010000000_22.03" localSheetId="3">EMIC_23Q2_SCDPT4!$Z$248</definedName>
    <definedName name="SCDPT4_2010000000_24" localSheetId="3">EMIC_23Q2_SCDPT4!$AB$248</definedName>
    <definedName name="SCDPT4_2010000000_25" localSheetId="3">EMIC_23Q2_SCDPT4!$AC$248</definedName>
    <definedName name="SCDPT4_2010000000_26" localSheetId="3">EMIC_23Q2_SCDPT4!$AD$248</definedName>
    <definedName name="SCDPT4_2010000000_27" localSheetId="3">EMIC_23Q2_SCDPT4!$AE$248</definedName>
    <definedName name="SCDPT4_2010000000_28" localSheetId="3">EMIC_23Q2_SCDPT4!$AF$248</definedName>
    <definedName name="SCDPT4_2010000000_29" localSheetId="3">EMIC_23Q2_SCDPT4!$AG$248</definedName>
    <definedName name="SCDPT4_2010000000_3" localSheetId="3">EMIC_23Q2_SCDPT4!$E$248</definedName>
    <definedName name="SCDPT4_2010000000_4" localSheetId="3">EMIC_23Q2_SCDPT4!$F$248</definedName>
    <definedName name="SCDPT4_2010000000_5" localSheetId="3">EMIC_23Q2_SCDPT4!$G$248</definedName>
    <definedName name="SCDPT4_2010000000_7" localSheetId="3">EMIC_23Q2_SCDPT4!$I$248</definedName>
    <definedName name="SCDPT4_2010000000_8" localSheetId="3">EMIC_23Q2_SCDPT4!$J$248</definedName>
    <definedName name="SCDPT4_2010000000_9" localSheetId="3">EMIC_23Q2_SCDPT4!$K$248</definedName>
    <definedName name="SCDPT4_2010000000_Range" localSheetId="3">EMIC_23Q2_SCDPT4!$B$246:$AG$248</definedName>
    <definedName name="SCDPT4_2019999999_10" localSheetId="3">EMIC_23Q2_SCDPT4!$L$249</definedName>
    <definedName name="SCDPT4_2019999999_11" localSheetId="3">EMIC_23Q2_SCDPT4!$M$249</definedName>
    <definedName name="SCDPT4_2019999999_12" localSheetId="3">EMIC_23Q2_SCDPT4!$N$249</definedName>
    <definedName name="SCDPT4_2019999999_13" localSheetId="3">EMIC_23Q2_SCDPT4!$O$249</definedName>
    <definedName name="SCDPT4_2019999999_14" localSheetId="3">EMIC_23Q2_SCDPT4!$P$249</definedName>
    <definedName name="SCDPT4_2019999999_15" localSheetId="3">EMIC_23Q2_SCDPT4!$Q$249</definedName>
    <definedName name="SCDPT4_2019999999_16" localSheetId="3">EMIC_23Q2_SCDPT4!$R$249</definedName>
    <definedName name="SCDPT4_2019999999_17" localSheetId="3">EMIC_23Q2_SCDPT4!$S$249</definedName>
    <definedName name="SCDPT4_2019999999_18" localSheetId="3">EMIC_23Q2_SCDPT4!$T$249</definedName>
    <definedName name="SCDPT4_2019999999_19" localSheetId="3">EMIC_23Q2_SCDPT4!$U$249</definedName>
    <definedName name="SCDPT4_2019999999_20" localSheetId="3">EMIC_23Q2_SCDPT4!$V$249</definedName>
    <definedName name="SCDPT4_2019999999_7" localSheetId="3">EMIC_23Q2_SCDPT4!$I$249</definedName>
    <definedName name="SCDPT4_2019999999_8" localSheetId="3">EMIC_23Q2_SCDPT4!$J$249</definedName>
    <definedName name="SCDPT4_2019999999_9" localSheetId="3">EMIC_23Q2_SCDPT4!$K$249</definedName>
    <definedName name="SCDPT4_2509999997_10" localSheetId="3">EMIC_23Q2_SCDPT4!$L$250</definedName>
    <definedName name="SCDPT4_2509999997_11" localSheetId="3">EMIC_23Q2_SCDPT4!$M$250</definedName>
    <definedName name="SCDPT4_2509999997_12" localSheetId="3">EMIC_23Q2_SCDPT4!$N$250</definedName>
    <definedName name="SCDPT4_2509999997_13" localSheetId="3">EMIC_23Q2_SCDPT4!$O$250</definedName>
    <definedName name="SCDPT4_2509999997_14" localSheetId="3">EMIC_23Q2_SCDPT4!$P$250</definedName>
    <definedName name="SCDPT4_2509999997_15" localSheetId="3">EMIC_23Q2_SCDPT4!$Q$250</definedName>
    <definedName name="SCDPT4_2509999997_16" localSheetId="3">EMIC_23Q2_SCDPT4!$R$250</definedName>
    <definedName name="SCDPT4_2509999997_17" localSheetId="3">EMIC_23Q2_SCDPT4!$S$250</definedName>
    <definedName name="SCDPT4_2509999997_18" localSheetId="3">EMIC_23Q2_SCDPT4!$T$250</definedName>
    <definedName name="SCDPT4_2509999997_19" localSheetId="3">EMIC_23Q2_SCDPT4!$U$250</definedName>
    <definedName name="SCDPT4_2509999997_20" localSheetId="3">EMIC_23Q2_SCDPT4!$V$250</definedName>
    <definedName name="SCDPT4_2509999997_7" localSheetId="3">EMIC_23Q2_SCDPT4!$I$250</definedName>
    <definedName name="SCDPT4_2509999997_8" localSheetId="3">EMIC_23Q2_SCDPT4!$J$250</definedName>
    <definedName name="SCDPT4_2509999997_9" localSheetId="3">EMIC_23Q2_SCDPT4!$K$250</definedName>
    <definedName name="SCDPT4_2509999999_10" localSheetId="3">EMIC_23Q2_SCDPT4!$L$252</definedName>
    <definedName name="SCDPT4_2509999999_11" localSheetId="3">EMIC_23Q2_SCDPT4!$M$252</definedName>
    <definedName name="SCDPT4_2509999999_12" localSheetId="3">EMIC_23Q2_SCDPT4!$N$252</definedName>
    <definedName name="SCDPT4_2509999999_13" localSheetId="3">EMIC_23Q2_SCDPT4!$O$252</definedName>
    <definedName name="SCDPT4_2509999999_14" localSheetId="3">EMIC_23Q2_SCDPT4!$P$252</definedName>
    <definedName name="SCDPT4_2509999999_15" localSheetId="3">EMIC_23Q2_SCDPT4!$Q$252</definedName>
    <definedName name="SCDPT4_2509999999_16" localSheetId="3">EMIC_23Q2_SCDPT4!$R$252</definedName>
    <definedName name="SCDPT4_2509999999_17" localSheetId="3">EMIC_23Q2_SCDPT4!$S$252</definedName>
    <definedName name="SCDPT4_2509999999_18" localSheetId="3">EMIC_23Q2_SCDPT4!$T$252</definedName>
    <definedName name="SCDPT4_2509999999_19" localSheetId="3">EMIC_23Q2_SCDPT4!$U$252</definedName>
    <definedName name="SCDPT4_2509999999_20" localSheetId="3">EMIC_23Q2_SCDPT4!$V$252</definedName>
    <definedName name="SCDPT4_2509999999_7" localSheetId="3">EMIC_23Q2_SCDPT4!$I$252</definedName>
    <definedName name="SCDPT4_2509999999_8" localSheetId="3">EMIC_23Q2_SCDPT4!$J$252</definedName>
    <definedName name="SCDPT4_2509999999_9" localSheetId="3">EMIC_23Q2_SCDPT4!$K$252</definedName>
    <definedName name="SCDPT4_4010000000_1" localSheetId="3">EMIC_23Q2_SCDPT4!$C$255</definedName>
    <definedName name="SCDPT4_4010000000_10" localSheetId="3">EMIC_23Q2_SCDPT4!$L$255</definedName>
    <definedName name="SCDPT4_4010000000_11" localSheetId="3">EMIC_23Q2_SCDPT4!$M$255</definedName>
    <definedName name="SCDPT4_4010000000_12" localSheetId="3">EMIC_23Q2_SCDPT4!$N$255</definedName>
    <definedName name="SCDPT4_4010000000_13" localSheetId="3">EMIC_23Q2_SCDPT4!$O$255</definedName>
    <definedName name="SCDPT4_4010000000_14" localSheetId="3">EMIC_23Q2_SCDPT4!$P$255</definedName>
    <definedName name="SCDPT4_4010000000_15" localSheetId="3">EMIC_23Q2_SCDPT4!$Q$255</definedName>
    <definedName name="SCDPT4_4010000000_16" localSheetId="3">EMIC_23Q2_SCDPT4!$R$255</definedName>
    <definedName name="SCDPT4_4010000000_17" localSheetId="3">EMIC_23Q2_SCDPT4!$S$255</definedName>
    <definedName name="SCDPT4_4010000000_18" localSheetId="3">EMIC_23Q2_SCDPT4!$T$255</definedName>
    <definedName name="SCDPT4_4010000000_19" localSheetId="3">EMIC_23Q2_SCDPT4!$U$255</definedName>
    <definedName name="SCDPT4_4010000000_2" localSheetId="3">EMIC_23Q2_SCDPT4!$D$255</definedName>
    <definedName name="SCDPT4_4010000000_20" localSheetId="3">EMIC_23Q2_SCDPT4!$V$255</definedName>
    <definedName name="SCDPT4_4010000000_22.01" localSheetId="3">EMIC_23Q2_SCDPT4!$X$255</definedName>
    <definedName name="SCDPT4_4010000000_22.02" localSheetId="3">EMIC_23Q2_SCDPT4!$Y$255</definedName>
    <definedName name="SCDPT4_4010000000_22.03" localSheetId="3">EMIC_23Q2_SCDPT4!$Z$255</definedName>
    <definedName name="SCDPT4_4010000000_24" localSheetId="3">EMIC_23Q2_SCDPT4!$AB$255</definedName>
    <definedName name="SCDPT4_4010000000_25" localSheetId="3">EMIC_23Q2_SCDPT4!$AC$255</definedName>
    <definedName name="SCDPT4_4010000000_26" localSheetId="3">EMIC_23Q2_SCDPT4!$AD$255</definedName>
    <definedName name="SCDPT4_4010000000_27" localSheetId="3">EMIC_23Q2_SCDPT4!$AE$255</definedName>
    <definedName name="SCDPT4_4010000000_28" localSheetId="3">EMIC_23Q2_SCDPT4!$AF$255</definedName>
    <definedName name="SCDPT4_4010000000_29" localSheetId="3">EMIC_23Q2_SCDPT4!$AG$255</definedName>
    <definedName name="SCDPT4_4010000000_3" localSheetId="3">EMIC_23Q2_SCDPT4!$E$255</definedName>
    <definedName name="SCDPT4_4010000000_4" localSheetId="3">EMIC_23Q2_SCDPT4!$F$255</definedName>
    <definedName name="SCDPT4_4010000000_5" localSheetId="3">EMIC_23Q2_SCDPT4!$G$255</definedName>
    <definedName name="SCDPT4_4010000000_6" localSheetId="3">EMIC_23Q2_SCDPT4!$H$255</definedName>
    <definedName name="SCDPT4_4010000000_7" localSheetId="3">EMIC_23Q2_SCDPT4!$I$255</definedName>
    <definedName name="SCDPT4_4010000000_8" localSheetId="3">EMIC_23Q2_SCDPT4!$J$255</definedName>
    <definedName name="SCDPT4_4010000000_9" localSheetId="3">EMIC_23Q2_SCDPT4!$K$255</definedName>
    <definedName name="SCDPT4_4010000000_Range" localSheetId="3">EMIC_23Q2_SCDPT4!$B$253:$AG$255</definedName>
    <definedName name="SCDPT4_4019999999_10" localSheetId="3">EMIC_23Q2_SCDPT4!$L$256</definedName>
    <definedName name="SCDPT4_4019999999_11" localSheetId="3">EMIC_23Q2_SCDPT4!$M$256</definedName>
    <definedName name="SCDPT4_4019999999_12" localSheetId="3">EMIC_23Q2_SCDPT4!$N$256</definedName>
    <definedName name="SCDPT4_4019999999_13" localSheetId="3">EMIC_23Q2_SCDPT4!$O$256</definedName>
    <definedName name="SCDPT4_4019999999_14" localSheetId="3">EMIC_23Q2_SCDPT4!$P$256</definedName>
    <definedName name="SCDPT4_4019999999_15" localSheetId="3">EMIC_23Q2_SCDPT4!$Q$256</definedName>
    <definedName name="SCDPT4_4019999999_16" localSheetId="3">EMIC_23Q2_SCDPT4!$R$256</definedName>
    <definedName name="SCDPT4_4019999999_17" localSheetId="3">EMIC_23Q2_SCDPT4!$S$256</definedName>
    <definedName name="SCDPT4_4019999999_18" localSheetId="3">EMIC_23Q2_SCDPT4!$T$256</definedName>
    <definedName name="SCDPT4_4019999999_19" localSheetId="3">EMIC_23Q2_SCDPT4!$U$256</definedName>
    <definedName name="SCDPT4_4019999999_20" localSheetId="3">EMIC_23Q2_SCDPT4!$V$256</definedName>
    <definedName name="SCDPT4_4019999999_7" localSheetId="3">EMIC_23Q2_SCDPT4!$I$256</definedName>
    <definedName name="SCDPT4_4019999999_9" localSheetId="3">EMIC_23Q2_SCDPT4!$K$256</definedName>
    <definedName name="SCDPT4_4020000000_1" localSheetId="3">EMIC_23Q2_SCDPT4!$C$259</definedName>
    <definedName name="SCDPT4_4020000000_10" localSheetId="3">EMIC_23Q2_SCDPT4!$L$259</definedName>
    <definedName name="SCDPT4_4020000000_11" localSheetId="3">EMIC_23Q2_SCDPT4!$M$259</definedName>
    <definedName name="SCDPT4_4020000000_12" localSheetId="3">EMIC_23Q2_SCDPT4!$N$259</definedName>
    <definedName name="SCDPT4_4020000000_13" localSheetId="3">EMIC_23Q2_SCDPT4!$O$259</definedName>
    <definedName name="SCDPT4_4020000000_14" localSheetId="3">EMIC_23Q2_SCDPT4!$P$259</definedName>
    <definedName name="SCDPT4_4020000000_15" localSheetId="3">EMIC_23Q2_SCDPT4!$Q$259</definedName>
    <definedName name="SCDPT4_4020000000_16" localSheetId="3">EMIC_23Q2_SCDPT4!$R$259</definedName>
    <definedName name="SCDPT4_4020000000_17" localSheetId="3">EMIC_23Q2_SCDPT4!$S$259</definedName>
    <definedName name="SCDPT4_4020000000_18" localSheetId="3">EMIC_23Q2_SCDPT4!$T$259</definedName>
    <definedName name="SCDPT4_4020000000_19" localSheetId="3">EMIC_23Q2_SCDPT4!$U$259</definedName>
    <definedName name="SCDPT4_4020000000_2" localSheetId="3">EMIC_23Q2_SCDPT4!$D$259</definedName>
    <definedName name="SCDPT4_4020000000_20" localSheetId="3">EMIC_23Q2_SCDPT4!$V$259</definedName>
    <definedName name="SCDPT4_4020000000_22.01" localSheetId="3">EMIC_23Q2_SCDPT4!$X$259</definedName>
    <definedName name="SCDPT4_4020000000_22.02" localSheetId="3">EMIC_23Q2_SCDPT4!$Y$259</definedName>
    <definedName name="SCDPT4_4020000000_22.03" localSheetId="3">EMIC_23Q2_SCDPT4!$Z$259</definedName>
    <definedName name="SCDPT4_4020000000_24" localSheetId="3">EMIC_23Q2_SCDPT4!$AB$259</definedName>
    <definedName name="SCDPT4_4020000000_25" localSheetId="3">EMIC_23Q2_SCDPT4!$AC$259</definedName>
    <definedName name="SCDPT4_4020000000_26" localSheetId="3">EMIC_23Q2_SCDPT4!$AD$259</definedName>
    <definedName name="SCDPT4_4020000000_27" localSheetId="3">EMIC_23Q2_SCDPT4!$AE$259</definedName>
    <definedName name="SCDPT4_4020000000_28" localSheetId="3">EMIC_23Q2_SCDPT4!$AF$259</definedName>
    <definedName name="SCDPT4_4020000000_29" localSheetId="3">EMIC_23Q2_SCDPT4!$AG$259</definedName>
    <definedName name="SCDPT4_4020000000_3" localSheetId="3">EMIC_23Q2_SCDPT4!$E$259</definedName>
    <definedName name="SCDPT4_4020000000_4" localSheetId="3">EMIC_23Q2_SCDPT4!$F$259</definedName>
    <definedName name="SCDPT4_4020000000_5" localSheetId="3">EMIC_23Q2_SCDPT4!$G$259</definedName>
    <definedName name="SCDPT4_4020000000_6" localSheetId="3">EMIC_23Q2_SCDPT4!$H$259</definedName>
    <definedName name="SCDPT4_4020000000_7" localSheetId="3">EMIC_23Q2_SCDPT4!$I$259</definedName>
    <definedName name="SCDPT4_4020000000_8" localSheetId="3">EMIC_23Q2_SCDPT4!$J$259</definedName>
    <definedName name="SCDPT4_4020000000_9" localSheetId="3">EMIC_23Q2_SCDPT4!$K$259</definedName>
    <definedName name="SCDPT4_4020000000_Range" localSheetId="3">EMIC_23Q2_SCDPT4!$B$257:$AG$259</definedName>
    <definedName name="SCDPT4_4029999999_10" localSheetId="3">EMIC_23Q2_SCDPT4!$L$260</definedName>
    <definedName name="SCDPT4_4029999999_11" localSheetId="3">EMIC_23Q2_SCDPT4!$M$260</definedName>
    <definedName name="SCDPT4_4029999999_12" localSheetId="3">EMIC_23Q2_SCDPT4!$N$260</definedName>
    <definedName name="SCDPT4_4029999999_13" localSheetId="3">EMIC_23Q2_SCDPT4!$O$260</definedName>
    <definedName name="SCDPT4_4029999999_14" localSheetId="3">EMIC_23Q2_SCDPT4!$P$260</definedName>
    <definedName name="SCDPT4_4029999999_15" localSheetId="3">EMIC_23Q2_SCDPT4!$Q$260</definedName>
    <definedName name="SCDPT4_4029999999_16" localSheetId="3">EMIC_23Q2_SCDPT4!$R$260</definedName>
    <definedName name="SCDPT4_4029999999_17" localSheetId="3">EMIC_23Q2_SCDPT4!$S$260</definedName>
    <definedName name="SCDPT4_4029999999_18" localSheetId="3">EMIC_23Q2_SCDPT4!$T$260</definedName>
    <definedName name="SCDPT4_4029999999_19" localSheetId="3">EMIC_23Q2_SCDPT4!$U$260</definedName>
    <definedName name="SCDPT4_4029999999_20" localSheetId="3">EMIC_23Q2_SCDPT4!$V$260</definedName>
    <definedName name="SCDPT4_4029999999_7" localSheetId="3">EMIC_23Q2_SCDPT4!$I$260</definedName>
    <definedName name="SCDPT4_4029999999_9" localSheetId="3">EMIC_23Q2_SCDPT4!$K$260</definedName>
    <definedName name="SCDPT4_4310000000_1" localSheetId="3">EMIC_23Q2_SCDPT4!$C$263</definedName>
    <definedName name="SCDPT4_4310000000_10" localSheetId="3">EMIC_23Q2_SCDPT4!$L$263</definedName>
    <definedName name="SCDPT4_4310000000_11" localSheetId="3">EMIC_23Q2_SCDPT4!$M$263</definedName>
    <definedName name="SCDPT4_4310000000_12" localSheetId="3">EMIC_23Q2_SCDPT4!$N$263</definedName>
    <definedName name="SCDPT4_4310000000_13" localSheetId="3">EMIC_23Q2_SCDPT4!$O$263</definedName>
    <definedName name="SCDPT4_4310000000_14" localSheetId="3">EMIC_23Q2_SCDPT4!$P$263</definedName>
    <definedName name="SCDPT4_4310000000_15" localSheetId="3">EMIC_23Q2_SCDPT4!$Q$263</definedName>
    <definedName name="SCDPT4_4310000000_16" localSheetId="3">EMIC_23Q2_SCDPT4!$R$263</definedName>
    <definedName name="SCDPT4_4310000000_17" localSheetId="3">EMIC_23Q2_SCDPT4!$S$263</definedName>
    <definedName name="SCDPT4_4310000000_18" localSheetId="3">EMIC_23Q2_SCDPT4!$T$263</definedName>
    <definedName name="SCDPT4_4310000000_19" localSheetId="3">EMIC_23Q2_SCDPT4!$U$263</definedName>
    <definedName name="SCDPT4_4310000000_2" localSheetId="3">EMIC_23Q2_SCDPT4!$D$263</definedName>
    <definedName name="SCDPT4_4310000000_20" localSheetId="3">EMIC_23Q2_SCDPT4!$V$263</definedName>
    <definedName name="SCDPT4_4310000000_22.01" localSheetId="3">EMIC_23Q2_SCDPT4!$X$263</definedName>
    <definedName name="SCDPT4_4310000000_22.02" localSheetId="3">EMIC_23Q2_SCDPT4!$Y$263</definedName>
    <definedName name="SCDPT4_4310000000_22.03" localSheetId="3">EMIC_23Q2_SCDPT4!$Z$263</definedName>
    <definedName name="SCDPT4_4310000000_24" localSheetId="3">EMIC_23Q2_SCDPT4!$AB$263</definedName>
    <definedName name="SCDPT4_4310000000_25" localSheetId="3">EMIC_23Q2_SCDPT4!$AC$263</definedName>
    <definedName name="SCDPT4_4310000000_26" localSheetId="3">EMIC_23Q2_SCDPT4!$AD$263</definedName>
    <definedName name="SCDPT4_4310000000_27" localSheetId="3">EMIC_23Q2_SCDPT4!$AE$263</definedName>
    <definedName name="SCDPT4_4310000000_28" localSheetId="3">EMIC_23Q2_SCDPT4!$AF$263</definedName>
    <definedName name="SCDPT4_4310000000_29" localSheetId="3">EMIC_23Q2_SCDPT4!$AG$263</definedName>
    <definedName name="SCDPT4_4310000000_3" localSheetId="3">EMIC_23Q2_SCDPT4!$E$263</definedName>
    <definedName name="SCDPT4_4310000000_4" localSheetId="3">EMIC_23Q2_SCDPT4!$F$263</definedName>
    <definedName name="SCDPT4_4310000000_5" localSheetId="3">EMIC_23Q2_SCDPT4!$G$263</definedName>
    <definedName name="SCDPT4_4310000000_6" localSheetId="3">EMIC_23Q2_SCDPT4!$H$263</definedName>
    <definedName name="SCDPT4_4310000000_7" localSheetId="3">EMIC_23Q2_SCDPT4!$I$263</definedName>
    <definedName name="SCDPT4_4310000000_8" localSheetId="3">EMIC_23Q2_SCDPT4!$J$263</definedName>
    <definedName name="SCDPT4_4310000000_9" localSheetId="3">EMIC_23Q2_SCDPT4!$K$263</definedName>
    <definedName name="SCDPT4_4310000000_Range" localSheetId="3">EMIC_23Q2_SCDPT4!$B$261:$AG$263</definedName>
    <definedName name="SCDPT4_4319999999_10" localSheetId="3">EMIC_23Q2_SCDPT4!$L$264</definedName>
    <definedName name="SCDPT4_4319999999_11" localSheetId="3">EMIC_23Q2_SCDPT4!$M$264</definedName>
    <definedName name="SCDPT4_4319999999_12" localSheetId="3">EMIC_23Q2_SCDPT4!$N$264</definedName>
    <definedName name="SCDPT4_4319999999_13" localSheetId="3">EMIC_23Q2_SCDPT4!$O$264</definedName>
    <definedName name="SCDPT4_4319999999_14" localSheetId="3">EMIC_23Q2_SCDPT4!$P$264</definedName>
    <definedName name="SCDPT4_4319999999_15" localSheetId="3">EMIC_23Q2_SCDPT4!$Q$264</definedName>
    <definedName name="SCDPT4_4319999999_16" localSheetId="3">EMIC_23Q2_SCDPT4!$R$264</definedName>
    <definedName name="SCDPT4_4319999999_17" localSheetId="3">EMIC_23Q2_SCDPT4!$S$264</definedName>
    <definedName name="SCDPT4_4319999999_18" localSheetId="3">EMIC_23Q2_SCDPT4!$T$264</definedName>
    <definedName name="SCDPT4_4319999999_19" localSheetId="3">EMIC_23Q2_SCDPT4!$U$264</definedName>
    <definedName name="SCDPT4_4319999999_20" localSheetId="3">EMIC_23Q2_SCDPT4!$V$264</definedName>
    <definedName name="SCDPT4_4319999999_7" localSheetId="3">EMIC_23Q2_SCDPT4!$I$264</definedName>
    <definedName name="SCDPT4_4319999999_9" localSheetId="3">EMIC_23Q2_SCDPT4!$K$264</definedName>
    <definedName name="SCDPT4_4320000000_1" localSheetId="3">EMIC_23Q2_SCDPT4!$C$267</definedName>
    <definedName name="SCDPT4_4320000000_10" localSheetId="3">EMIC_23Q2_SCDPT4!$L$267</definedName>
    <definedName name="SCDPT4_4320000000_11" localSheetId="3">EMIC_23Q2_SCDPT4!$M$267</definedName>
    <definedName name="SCDPT4_4320000000_12" localSheetId="3">EMIC_23Q2_SCDPT4!$N$267</definedName>
    <definedName name="SCDPT4_4320000000_13" localSheetId="3">EMIC_23Q2_SCDPT4!$O$267</definedName>
    <definedName name="SCDPT4_4320000000_14" localSheetId="3">EMIC_23Q2_SCDPT4!$P$267</definedName>
    <definedName name="SCDPT4_4320000000_15" localSheetId="3">EMIC_23Q2_SCDPT4!$Q$267</definedName>
    <definedName name="SCDPT4_4320000000_16" localSheetId="3">EMIC_23Q2_SCDPT4!$R$267</definedName>
    <definedName name="SCDPT4_4320000000_17" localSheetId="3">EMIC_23Q2_SCDPT4!$S$267</definedName>
    <definedName name="SCDPT4_4320000000_18" localSheetId="3">EMIC_23Q2_SCDPT4!$T$267</definedName>
    <definedName name="SCDPT4_4320000000_19" localSheetId="3">EMIC_23Q2_SCDPT4!$U$267</definedName>
    <definedName name="SCDPT4_4320000000_2" localSheetId="3">EMIC_23Q2_SCDPT4!$D$267</definedName>
    <definedName name="SCDPT4_4320000000_20" localSheetId="3">EMIC_23Q2_SCDPT4!$V$267</definedName>
    <definedName name="SCDPT4_4320000000_22.01" localSheetId="3">EMIC_23Q2_SCDPT4!$X$267</definedName>
    <definedName name="SCDPT4_4320000000_22.02" localSheetId="3">EMIC_23Q2_SCDPT4!$Y$267</definedName>
    <definedName name="SCDPT4_4320000000_22.03" localSheetId="3">EMIC_23Q2_SCDPT4!$Z$267</definedName>
    <definedName name="SCDPT4_4320000000_24" localSheetId="3">EMIC_23Q2_SCDPT4!$AB$267</definedName>
    <definedName name="SCDPT4_4320000000_25" localSheetId="3">EMIC_23Q2_SCDPT4!$AC$267</definedName>
    <definedName name="SCDPT4_4320000000_26" localSheetId="3">EMIC_23Q2_SCDPT4!$AD$267</definedName>
    <definedName name="SCDPT4_4320000000_27" localSheetId="3">EMIC_23Q2_SCDPT4!$AE$267</definedName>
    <definedName name="SCDPT4_4320000000_28" localSheetId="3">EMIC_23Q2_SCDPT4!$AF$267</definedName>
    <definedName name="SCDPT4_4320000000_29" localSheetId="3">EMIC_23Q2_SCDPT4!$AG$267</definedName>
    <definedName name="SCDPT4_4320000000_3" localSheetId="3">EMIC_23Q2_SCDPT4!$E$267</definedName>
    <definedName name="SCDPT4_4320000000_4" localSheetId="3">EMIC_23Q2_SCDPT4!$F$267</definedName>
    <definedName name="SCDPT4_4320000000_5" localSheetId="3">EMIC_23Q2_SCDPT4!$G$267</definedName>
    <definedName name="SCDPT4_4320000000_6" localSheetId="3">EMIC_23Q2_SCDPT4!$H$267</definedName>
    <definedName name="SCDPT4_4320000000_7" localSheetId="3">EMIC_23Q2_SCDPT4!$I$267</definedName>
    <definedName name="SCDPT4_4320000000_8" localSheetId="3">EMIC_23Q2_SCDPT4!$J$267</definedName>
    <definedName name="SCDPT4_4320000000_9" localSheetId="3">EMIC_23Q2_SCDPT4!$K$267</definedName>
    <definedName name="SCDPT4_4320000000_Range" localSheetId="3">EMIC_23Q2_SCDPT4!$B$265:$AG$267</definedName>
    <definedName name="SCDPT4_4329999999_10" localSheetId="3">EMIC_23Q2_SCDPT4!$L$268</definedName>
    <definedName name="SCDPT4_4329999999_11" localSheetId="3">EMIC_23Q2_SCDPT4!$M$268</definedName>
    <definedName name="SCDPT4_4329999999_12" localSheetId="3">EMIC_23Q2_SCDPT4!$N$268</definedName>
    <definedName name="SCDPT4_4329999999_13" localSheetId="3">EMIC_23Q2_SCDPT4!$O$268</definedName>
    <definedName name="SCDPT4_4329999999_14" localSheetId="3">EMIC_23Q2_SCDPT4!$P$268</definedName>
    <definedName name="SCDPT4_4329999999_15" localSheetId="3">EMIC_23Q2_SCDPT4!$Q$268</definedName>
    <definedName name="SCDPT4_4329999999_16" localSheetId="3">EMIC_23Q2_SCDPT4!$R$268</definedName>
    <definedName name="SCDPT4_4329999999_17" localSheetId="3">EMIC_23Q2_SCDPT4!$S$268</definedName>
    <definedName name="SCDPT4_4329999999_18" localSheetId="3">EMIC_23Q2_SCDPT4!$T$268</definedName>
    <definedName name="SCDPT4_4329999999_19" localSheetId="3">EMIC_23Q2_SCDPT4!$U$268</definedName>
    <definedName name="SCDPT4_4329999999_20" localSheetId="3">EMIC_23Q2_SCDPT4!$V$268</definedName>
    <definedName name="SCDPT4_4329999999_7" localSheetId="3">EMIC_23Q2_SCDPT4!$I$268</definedName>
    <definedName name="SCDPT4_4329999999_9" localSheetId="3">EMIC_23Q2_SCDPT4!$K$268</definedName>
    <definedName name="SCDPT4_4509999997_10" localSheetId="3">EMIC_23Q2_SCDPT4!$L$269</definedName>
    <definedName name="SCDPT4_4509999997_11" localSheetId="3">EMIC_23Q2_SCDPT4!$M$269</definedName>
    <definedName name="SCDPT4_4509999997_12" localSheetId="3">EMIC_23Q2_SCDPT4!$N$269</definedName>
    <definedName name="SCDPT4_4509999997_13" localSheetId="3">EMIC_23Q2_SCDPT4!$O$269</definedName>
    <definedName name="SCDPT4_4509999997_14" localSheetId="3">EMIC_23Q2_SCDPT4!$P$269</definedName>
    <definedName name="SCDPT4_4509999997_15" localSheetId="3">EMIC_23Q2_SCDPT4!$Q$269</definedName>
    <definedName name="SCDPT4_4509999997_16" localSheetId="3">EMIC_23Q2_SCDPT4!$R$269</definedName>
    <definedName name="SCDPT4_4509999997_17" localSheetId="3">EMIC_23Q2_SCDPT4!$S$269</definedName>
    <definedName name="SCDPT4_4509999997_18" localSheetId="3">EMIC_23Q2_SCDPT4!$T$269</definedName>
    <definedName name="SCDPT4_4509999997_19" localSheetId="3">EMIC_23Q2_SCDPT4!$U$269</definedName>
    <definedName name="SCDPT4_4509999997_20" localSheetId="3">EMIC_23Q2_SCDPT4!$V$269</definedName>
    <definedName name="SCDPT4_4509999997_7" localSheetId="3">EMIC_23Q2_SCDPT4!$I$269</definedName>
    <definedName name="SCDPT4_4509999997_9" localSheetId="3">EMIC_23Q2_SCDPT4!$K$269</definedName>
    <definedName name="SCDPT4_4509999999_10" localSheetId="3">EMIC_23Q2_SCDPT4!$L$271</definedName>
    <definedName name="SCDPT4_4509999999_11" localSheetId="3">EMIC_23Q2_SCDPT4!$M$271</definedName>
    <definedName name="SCDPT4_4509999999_12" localSheetId="3">EMIC_23Q2_SCDPT4!$N$271</definedName>
    <definedName name="SCDPT4_4509999999_13" localSheetId="3">EMIC_23Q2_SCDPT4!$O$271</definedName>
    <definedName name="SCDPT4_4509999999_14" localSheetId="3">EMIC_23Q2_SCDPT4!$P$271</definedName>
    <definedName name="SCDPT4_4509999999_15" localSheetId="3">EMIC_23Q2_SCDPT4!$Q$271</definedName>
    <definedName name="SCDPT4_4509999999_16" localSheetId="3">EMIC_23Q2_SCDPT4!$R$271</definedName>
    <definedName name="SCDPT4_4509999999_17" localSheetId="3">EMIC_23Q2_SCDPT4!$S$271</definedName>
    <definedName name="SCDPT4_4509999999_18" localSheetId="3">EMIC_23Q2_SCDPT4!$T$271</definedName>
    <definedName name="SCDPT4_4509999999_19" localSheetId="3">EMIC_23Q2_SCDPT4!$U$271</definedName>
    <definedName name="SCDPT4_4509999999_20" localSheetId="3">EMIC_23Q2_SCDPT4!$V$271</definedName>
    <definedName name="SCDPT4_4509999999_7" localSheetId="3">EMIC_23Q2_SCDPT4!$I$271</definedName>
    <definedName name="SCDPT4_4509999999_9" localSheetId="3">EMIC_23Q2_SCDPT4!$K$271</definedName>
    <definedName name="SCDPT4_5010000000_1" localSheetId="3">EMIC_23Q2_SCDPT4!$C$274</definedName>
    <definedName name="SCDPT4_5010000000_10" localSheetId="3">EMIC_23Q2_SCDPT4!$L$274</definedName>
    <definedName name="SCDPT4_5010000000_11" localSheetId="3">EMIC_23Q2_SCDPT4!$M$274</definedName>
    <definedName name="SCDPT4_5010000000_12" localSheetId="3">EMIC_23Q2_SCDPT4!$N$274</definedName>
    <definedName name="SCDPT4_5010000000_13" localSheetId="3">EMIC_23Q2_SCDPT4!$O$274</definedName>
    <definedName name="SCDPT4_5010000000_14" localSheetId="3">EMIC_23Q2_SCDPT4!$P$274</definedName>
    <definedName name="SCDPT4_5010000000_15" localSheetId="3">EMIC_23Q2_SCDPT4!$Q$274</definedName>
    <definedName name="SCDPT4_5010000000_16" localSheetId="3">EMIC_23Q2_SCDPT4!$R$274</definedName>
    <definedName name="SCDPT4_5010000000_17" localSheetId="3">EMIC_23Q2_SCDPT4!$S$274</definedName>
    <definedName name="SCDPT4_5010000000_18" localSheetId="3">EMIC_23Q2_SCDPT4!$T$274</definedName>
    <definedName name="SCDPT4_5010000000_19" localSheetId="3">EMIC_23Q2_SCDPT4!$U$274</definedName>
    <definedName name="SCDPT4_5010000000_2" localSheetId="3">EMIC_23Q2_SCDPT4!$D$274</definedName>
    <definedName name="SCDPT4_5010000000_20" localSheetId="3">EMIC_23Q2_SCDPT4!$V$274</definedName>
    <definedName name="SCDPT4_5010000000_24" localSheetId="3">EMIC_23Q2_SCDPT4!$AB$274</definedName>
    <definedName name="SCDPT4_5010000000_25" localSheetId="3">EMIC_23Q2_SCDPT4!$AC$274</definedName>
    <definedName name="SCDPT4_5010000000_26" localSheetId="3">EMIC_23Q2_SCDPT4!$AD$274</definedName>
    <definedName name="SCDPT4_5010000000_27" localSheetId="3">EMIC_23Q2_SCDPT4!$AE$274</definedName>
    <definedName name="SCDPT4_5010000000_28" localSheetId="3">EMIC_23Q2_SCDPT4!$AF$274</definedName>
    <definedName name="SCDPT4_5010000000_3" localSheetId="3">EMIC_23Q2_SCDPT4!$E$274</definedName>
    <definedName name="SCDPT4_5010000000_4" localSheetId="3">EMIC_23Q2_SCDPT4!$F$274</definedName>
    <definedName name="SCDPT4_5010000000_5" localSheetId="3">EMIC_23Q2_SCDPT4!$G$274</definedName>
    <definedName name="SCDPT4_5010000000_6" localSheetId="3">EMIC_23Q2_SCDPT4!$H$274</definedName>
    <definedName name="SCDPT4_5010000000_7" localSheetId="3">EMIC_23Q2_SCDPT4!$I$274</definedName>
    <definedName name="SCDPT4_5010000000_9" localSheetId="3">EMIC_23Q2_SCDPT4!$K$274</definedName>
    <definedName name="SCDPT4_5010000000_Range" localSheetId="3">EMIC_23Q2_SCDPT4!$B$272:$AG$274</definedName>
    <definedName name="SCDPT4_5019999999_10" localSheetId="3">EMIC_23Q2_SCDPT4!$L$275</definedName>
    <definedName name="SCDPT4_5019999999_11" localSheetId="3">EMIC_23Q2_SCDPT4!$M$275</definedName>
    <definedName name="SCDPT4_5019999999_12" localSheetId="3">EMIC_23Q2_SCDPT4!$N$275</definedName>
    <definedName name="SCDPT4_5019999999_13" localSheetId="3">EMIC_23Q2_SCDPT4!$O$275</definedName>
    <definedName name="SCDPT4_5019999999_14" localSheetId="3">EMIC_23Q2_SCDPT4!$P$275</definedName>
    <definedName name="SCDPT4_5019999999_15" localSheetId="3">EMIC_23Q2_SCDPT4!$Q$275</definedName>
    <definedName name="SCDPT4_5019999999_16" localSheetId="3">EMIC_23Q2_SCDPT4!$R$275</definedName>
    <definedName name="SCDPT4_5019999999_17" localSheetId="3">EMIC_23Q2_SCDPT4!$S$275</definedName>
    <definedName name="SCDPT4_5019999999_18" localSheetId="3">EMIC_23Q2_SCDPT4!$T$275</definedName>
    <definedName name="SCDPT4_5019999999_19" localSheetId="3">EMIC_23Q2_SCDPT4!$U$275</definedName>
    <definedName name="SCDPT4_5019999999_20" localSheetId="3">EMIC_23Q2_SCDPT4!$V$275</definedName>
    <definedName name="SCDPT4_5019999999_7" localSheetId="3">EMIC_23Q2_SCDPT4!$I$275</definedName>
    <definedName name="SCDPT4_5019999999_9" localSheetId="3">EMIC_23Q2_SCDPT4!$K$275</definedName>
    <definedName name="SCDPT4_5020000000_1" localSheetId="3">EMIC_23Q2_SCDPT4!$C$278</definedName>
    <definedName name="SCDPT4_5020000000_10" localSheetId="3">EMIC_23Q2_SCDPT4!$L$278</definedName>
    <definedName name="SCDPT4_5020000000_11" localSheetId="3">EMIC_23Q2_SCDPT4!$M$278</definedName>
    <definedName name="SCDPT4_5020000000_12" localSheetId="3">EMIC_23Q2_SCDPT4!$N$278</definedName>
    <definedName name="SCDPT4_5020000000_13" localSheetId="3">EMIC_23Q2_SCDPT4!$O$278</definedName>
    <definedName name="SCDPT4_5020000000_14" localSheetId="3">EMIC_23Q2_SCDPT4!$P$278</definedName>
    <definedName name="SCDPT4_5020000000_15" localSheetId="3">EMIC_23Q2_SCDPT4!$Q$278</definedName>
    <definedName name="SCDPT4_5020000000_16" localSheetId="3">EMIC_23Q2_SCDPT4!$R$278</definedName>
    <definedName name="SCDPT4_5020000000_17" localSheetId="3">EMIC_23Q2_SCDPT4!$S$278</definedName>
    <definedName name="SCDPT4_5020000000_18" localSheetId="3">EMIC_23Q2_SCDPT4!$T$278</definedName>
    <definedName name="SCDPT4_5020000000_19" localSheetId="3">EMIC_23Q2_SCDPT4!$U$278</definedName>
    <definedName name="SCDPT4_5020000000_2" localSheetId="3">EMIC_23Q2_SCDPT4!$D$278</definedName>
    <definedName name="SCDPT4_5020000000_20" localSheetId="3">EMIC_23Q2_SCDPT4!$V$278</definedName>
    <definedName name="SCDPT4_5020000000_24" localSheetId="3">EMIC_23Q2_SCDPT4!$AB$278</definedName>
    <definedName name="SCDPT4_5020000000_25" localSheetId="3">EMIC_23Q2_SCDPT4!$AC$278</definedName>
    <definedName name="SCDPT4_5020000000_26" localSheetId="3">EMIC_23Q2_SCDPT4!$AD$278</definedName>
    <definedName name="SCDPT4_5020000000_27" localSheetId="3">EMIC_23Q2_SCDPT4!$AE$278</definedName>
    <definedName name="SCDPT4_5020000000_28" localSheetId="3">EMIC_23Q2_SCDPT4!$AF$278</definedName>
    <definedName name="SCDPT4_5020000000_3" localSheetId="3">EMIC_23Q2_SCDPT4!$E$278</definedName>
    <definedName name="SCDPT4_5020000000_4" localSheetId="3">EMIC_23Q2_SCDPT4!$F$278</definedName>
    <definedName name="SCDPT4_5020000000_5" localSheetId="3">EMIC_23Q2_SCDPT4!$G$278</definedName>
    <definedName name="SCDPT4_5020000000_6" localSheetId="3">EMIC_23Q2_SCDPT4!$H$278</definedName>
    <definedName name="SCDPT4_5020000000_7" localSheetId="3">EMIC_23Q2_SCDPT4!$I$278</definedName>
    <definedName name="SCDPT4_5020000000_9" localSheetId="3">EMIC_23Q2_SCDPT4!$K$278</definedName>
    <definedName name="SCDPT4_5020000000_Range" localSheetId="3">EMIC_23Q2_SCDPT4!$B$276:$AG$278</definedName>
    <definedName name="SCDPT4_5029999999_10" localSheetId="3">EMIC_23Q2_SCDPT4!$L$279</definedName>
    <definedName name="SCDPT4_5029999999_11" localSheetId="3">EMIC_23Q2_SCDPT4!$M$279</definedName>
    <definedName name="SCDPT4_5029999999_12" localSheetId="3">EMIC_23Q2_SCDPT4!$N$279</definedName>
    <definedName name="SCDPT4_5029999999_13" localSheetId="3">EMIC_23Q2_SCDPT4!$O$279</definedName>
    <definedName name="SCDPT4_5029999999_14" localSheetId="3">EMIC_23Q2_SCDPT4!$P$279</definedName>
    <definedName name="SCDPT4_5029999999_15" localSheetId="3">EMIC_23Q2_SCDPT4!$Q$279</definedName>
    <definedName name="SCDPT4_5029999999_16" localSheetId="3">EMIC_23Q2_SCDPT4!$R$279</definedName>
    <definedName name="SCDPT4_5029999999_17" localSheetId="3">EMIC_23Q2_SCDPT4!$S$279</definedName>
    <definedName name="SCDPT4_5029999999_18" localSheetId="3">EMIC_23Q2_SCDPT4!$T$279</definedName>
    <definedName name="SCDPT4_5029999999_19" localSheetId="3">EMIC_23Q2_SCDPT4!$U$279</definedName>
    <definedName name="SCDPT4_5029999999_20" localSheetId="3">EMIC_23Q2_SCDPT4!$V$279</definedName>
    <definedName name="SCDPT4_5029999999_7" localSheetId="3">EMIC_23Q2_SCDPT4!$I$279</definedName>
    <definedName name="SCDPT4_5029999999_9" localSheetId="3">EMIC_23Q2_SCDPT4!$K$279</definedName>
    <definedName name="SCDPT4_5310000000_1" localSheetId="3">EMIC_23Q2_SCDPT4!$C$282</definedName>
    <definedName name="SCDPT4_5310000000_10" localSheetId="3">EMIC_23Q2_SCDPT4!$L$282</definedName>
    <definedName name="SCDPT4_5310000000_11" localSheetId="3">EMIC_23Q2_SCDPT4!$M$282</definedName>
    <definedName name="SCDPT4_5310000000_12" localSheetId="3">EMIC_23Q2_SCDPT4!$N$282</definedName>
    <definedName name="SCDPT4_5310000000_13" localSheetId="3">EMIC_23Q2_SCDPT4!$O$282</definedName>
    <definedName name="SCDPT4_5310000000_14" localSheetId="3">EMIC_23Q2_SCDPT4!$P$282</definedName>
    <definedName name="SCDPT4_5310000000_15" localSheetId="3">EMIC_23Q2_SCDPT4!$Q$282</definedName>
    <definedName name="SCDPT4_5310000000_16" localSheetId="3">EMIC_23Q2_SCDPT4!$R$282</definedName>
    <definedName name="SCDPT4_5310000000_17" localSheetId="3">EMIC_23Q2_SCDPT4!$S$282</definedName>
    <definedName name="SCDPT4_5310000000_18" localSheetId="3">EMIC_23Q2_SCDPT4!$T$282</definedName>
    <definedName name="SCDPT4_5310000000_19" localSheetId="3">EMIC_23Q2_SCDPT4!$U$282</definedName>
    <definedName name="SCDPT4_5310000000_2" localSheetId="3">EMIC_23Q2_SCDPT4!$D$282</definedName>
    <definedName name="SCDPT4_5310000000_20" localSheetId="3">EMIC_23Q2_SCDPT4!$V$282</definedName>
    <definedName name="SCDPT4_5310000000_22.01" localSheetId="3">EMIC_23Q2_SCDPT4!$X$282</definedName>
    <definedName name="SCDPT4_5310000000_22.02" localSheetId="3">EMIC_23Q2_SCDPT4!$Y$282</definedName>
    <definedName name="SCDPT4_5310000000_22.03" localSheetId="3">EMIC_23Q2_SCDPT4!$Z$282</definedName>
    <definedName name="SCDPT4_5310000000_24" localSheetId="3">EMIC_23Q2_SCDPT4!$AB$282</definedName>
    <definedName name="SCDPT4_5310000000_25" localSheetId="3">EMIC_23Q2_SCDPT4!$AC$282</definedName>
    <definedName name="SCDPT4_5310000000_26" localSheetId="3">EMIC_23Q2_SCDPT4!$AD$282</definedName>
    <definedName name="SCDPT4_5310000000_27" localSheetId="3">EMIC_23Q2_SCDPT4!$AE$282</definedName>
    <definedName name="SCDPT4_5310000000_28" localSheetId="3">EMIC_23Q2_SCDPT4!$AF$282</definedName>
    <definedName name="SCDPT4_5310000000_29" localSheetId="3">EMIC_23Q2_SCDPT4!$AG$282</definedName>
    <definedName name="SCDPT4_5310000000_3" localSheetId="3">EMIC_23Q2_SCDPT4!$E$282</definedName>
    <definedName name="SCDPT4_5310000000_4" localSheetId="3">EMIC_23Q2_SCDPT4!$F$282</definedName>
    <definedName name="SCDPT4_5310000000_5" localSheetId="3">EMIC_23Q2_SCDPT4!$G$282</definedName>
    <definedName name="SCDPT4_5310000000_6" localSheetId="3">EMIC_23Q2_SCDPT4!$H$282</definedName>
    <definedName name="SCDPT4_5310000000_7" localSheetId="3">EMIC_23Q2_SCDPT4!$I$282</definedName>
    <definedName name="SCDPT4_5310000000_9" localSheetId="3">EMIC_23Q2_SCDPT4!$K$282</definedName>
    <definedName name="SCDPT4_5310000000_Range" localSheetId="3">EMIC_23Q2_SCDPT4!$B$280:$AG$282</definedName>
    <definedName name="SCDPT4_5319999999_10" localSheetId="3">EMIC_23Q2_SCDPT4!$L$283</definedName>
    <definedName name="SCDPT4_5319999999_11" localSheetId="3">EMIC_23Q2_SCDPT4!$M$283</definedName>
    <definedName name="SCDPT4_5319999999_12" localSheetId="3">EMIC_23Q2_SCDPT4!$N$283</definedName>
    <definedName name="SCDPT4_5319999999_13" localSheetId="3">EMIC_23Q2_SCDPT4!$O$283</definedName>
    <definedName name="SCDPT4_5319999999_14" localSheetId="3">EMIC_23Q2_SCDPT4!$P$283</definedName>
    <definedName name="SCDPT4_5319999999_15" localSheetId="3">EMIC_23Q2_SCDPT4!$Q$283</definedName>
    <definedName name="SCDPT4_5319999999_16" localSheetId="3">EMIC_23Q2_SCDPT4!$R$283</definedName>
    <definedName name="SCDPT4_5319999999_17" localSheetId="3">EMIC_23Q2_SCDPT4!$S$283</definedName>
    <definedName name="SCDPT4_5319999999_18" localSheetId="3">EMIC_23Q2_SCDPT4!$T$283</definedName>
    <definedName name="SCDPT4_5319999999_19" localSheetId="3">EMIC_23Q2_SCDPT4!$U$283</definedName>
    <definedName name="SCDPT4_5319999999_20" localSheetId="3">EMIC_23Q2_SCDPT4!$V$283</definedName>
    <definedName name="SCDPT4_5319999999_7" localSheetId="3">EMIC_23Q2_SCDPT4!$I$283</definedName>
    <definedName name="SCDPT4_5319999999_9" localSheetId="3">EMIC_23Q2_SCDPT4!$K$283</definedName>
    <definedName name="SCDPT4_5320000000_1" localSheetId="3">EMIC_23Q2_SCDPT4!$C$286</definedName>
    <definedName name="SCDPT4_5320000000_10" localSheetId="3">EMIC_23Q2_SCDPT4!$L$286</definedName>
    <definedName name="SCDPT4_5320000000_11" localSheetId="3">EMIC_23Q2_SCDPT4!$M$286</definedName>
    <definedName name="SCDPT4_5320000000_12" localSheetId="3">EMIC_23Q2_SCDPT4!$N$286</definedName>
    <definedName name="SCDPT4_5320000000_13" localSheetId="3">EMIC_23Q2_SCDPT4!$O$286</definedName>
    <definedName name="SCDPT4_5320000000_14" localSheetId="3">EMIC_23Q2_SCDPT4!$P$286</definedName>
    <definedName name="SCDPT4_5320000000_15" localSheetId="3">EMIC_23Q2_SCDPT4!$Q$286</definedName>
    <definedName name="SCDPT4_5320000000_16" localSheetId="3">EMIC_23Q2_SCDPT4!$R$286</definedName>
    <definedName name="SCDPT4_5320000000_17" localSheetId="3">EMIC_23Q2_SCDPT4!$S$286</definedName>
    <definedName name="SCDPT4_5320000000_18" localSheetId="3">EMIC_23Q2_SCDPT4!$T$286</definedName>
    <definedName name="SCDPT4_5320000000_19" localSheetId="3">EMIC_23Q2_SCDPT4!$U$286</definedName>
    <definedName name="SCDPT4_5320000000_2" localSheetId="3">EMIC_23Q2_SCDPT4!$D$286</definedName>
    <definedName name="SCDPT4_5320000000_20" localSheetId="3">EMIC_23Q2_SCDPT4!$V$286</definedName>
    <definedName name="SCDPT4_5320000000_22.01" localSheetId="3">EMIC_23Q2_SCDPT4!$X$286</definedName>
    <definedName name="SCDPT4_5320000000_22.02" localSheetId="3">EMIC_23Q2_SCDPT4!$Y$286</definedName>
    <definedName name="SCDPT4_5320000000_22.03" localSheetId="3">EMIC_23Q2_SCDPT4!$Z$286</definedName>
    <definedName name="SCDPT4_5320000000_24" localSheetId="3">EMIC_23Q2_SCDPT4!$AB$286</definedName>
    <definedName name="SCDPT4_5320000000_25" localSheetId="3">EMIC_23Q2_SCDPT4!$AC$286</definedName>
    <definedName name="SCDPT4_5320000000_26" localSheetId="3">EMIC_23Q2_SCDPT4!$AD$286</definedName>
    <definedName name="SCDPT4_5320000000_27" localSheetId="3">EMIC_23Q2_SCDPT4!$AE$286</definedName>
    <definedName name="SCDPT4_5320000000_28" localSheetId="3">EMIC_23Q2_SCDPT4!$AF$286</definedName>
    <definedName name="SCDPT4_5320000000_29" localSheetId="3">EMIC_23Q2_SCDPT4!$AG$286</definedName>
    <definedName name="SCDPT4_5320000000_3" localSheetId="3">EMIC_23Q2_SCDPT4!$E$286</definedName>
    <definedName name="SCDPT4_5320000000_4" localSheetId="3">EMIC_23Q2_SCDPT4!$F$286</definedName>
    <definedName name="SCDPT4_5320000000_5" localSheetId="3">EMIC_23Q2_SCDPT4!$G$286</definedName>
    <definedName name="SCDPT4_5320000000_6" localSheetId="3">EMIC_23Q2_SCDPT4!$H$286</definedName>
    <definedName name="SCDPT4_5320000000_7" localSheetId="3">EMIC_23Q2_SCDPT4!$I$286</definedName>
    <definedName name="SCDPT4_5320000000_9" localSheetId="3">EMIC_23Q2_SCDPT4!$K$286</definedName>
    <definedName name="SCDPT4_5320000000_Range" localSheetId="3">EMIC_23Q2_SCDPT4!$B$284:$AG$286</definedName>
    <definedName name="SCDPT4_5329999999_10" localSheetId="3">EMIC_23Q2_SCDPT4!$L$287</definedName>
    <definedName name="SCDPT4_5329999999_11" localSheetId="3">EMIC_23Q2_SCDPT4!$M$287</definedName>
    <definedName name="SCDPT4_5329999999_12" localSheetId="3">EMIC_23Q2_SCDPT4!$N$287</definedName>
    <definedName name="SCDPT4_5329999999_13" localSheetId="3">EMIC_23Q2_SCDPT4!$O$287</definedName>
    <definedName name="SCDPT4_5329999999_14" localSheetId="3">EMIC_23Q2_SCDPT4!$P$287</definedName>
    <definedName name="SCDPT4_5329999999_15" localSheetId="3">EMIC_23Q2_SCDPT4!$Q$287</definedName>
    <definedName name="SCDPT4_5329999999_16" localSheetId="3">EMIC_23Q2_SCDPT4!$R$287</definedName>
    <definedName name="SCDPT4_5329999999_17" localSheetId="3">EMIC_23Q2_SCDPT4!$S$287</definedName>
    <definedName name="SCDPT4_5329999999_18" localSheetId="3">EMIC_23Q2_SCDPT4!$T$287</definedName>
    <definedName name="SCDPT4_5329999999_19" localSheetId="3">EMIC_23Q2_SCDPT4!$U$287</definedName>
    <definedName name="SCDPT4_5329999999_20" localSheetId="3">EMIC_23Q2_SCDPT4!$V$287</definedName>
    <definedName name="SCDPT4_5329999999_7" localSheetId="3">EMIC_23Q2_SCDPT4!$I$287</definedName>
    <definedName name="SCDPT4_5329999999_9" localSheetId="3">EMIC_23Q2_SCDPT4!$K$287</definedName>
    <definedName name="SCDPT4_5510000000_1" localSheetId="3">EMIC_23Q2_SCDPT4!$C$290</definedName>
    <definedName name="SCDPT4_5510000000_10" localSheetId="3">EMIC_23Q2_SCDPT4!$L$290</definedName>
    <definedName name="SCDPT4_5510000000_11" localSheetId="3">EMIC_23Q2_SCDPT4!$M$290</definedName>
    <definedName name="SCDPT4_5510000000_12" localSheetId="3">EMIC_23Q2_SCDPT4!$N$290</definedName>
    <definedName name="SCDPT4_5510000000_13" localSheetId="3">EMIC_23Q2_SCDPT4!$O$290</definedName>
    <definedName name="SCDPT4_5510000000_14" localSheetId="3">EMIC_23Q2_SCDPT4!$P$290</definedName>
    <definedName name="SCDPT4_5510000000_15" localSheetId="3">EMIC_23Q2_SCDPT4!$Q$290</definedName>
    <definedName name="SCDPT4_5510000000_16" localSheetId="3">EMIC_23Q2_SCDPT4!$R$290</definedName>
    <definedName name="SCDPT4_5510000000_17" localSheetId="3">EMIC_23Q2_SCDPT4!$S$290</definedName>
    <definedName name="SCDPT4_5510000000_18" localSheetId="3">EMIC_23Q2_SCDPT4!$T$290</definedName>
    <definedName name="SCDPT4_5510000000_19" localSheetId="3">EMIC_23Q2_SCDPT4!$U$290</definedName>
    <definedName name="SCDPT4_5510000000_2" localSheetId="3">EMIC_23Q2_SCDPT4!$D$290</definedName>
    <definedName name="SCDPT4_5510000000_20" localSheetId="3">EMIC_23Q2_SCDPT4!$V$290</definedName>
    <definedName name="SCDPT4_5510000000_22.01" localSheetId="3">EMIC_23Q2_SCDPT4!$X$290</definedName>
    <definedName name="SCDPT4_5510000000_22.02" localSheetId="3">EMIC_23Q2_SCDPT4!$Y$290</definedName>
    <definedName name="SCDPT4_5510000000_22.03" localSheetId="3">EMIC_23Q2_SCDPT4!$Z$290</definedName>
    <definedName name="SCDPT4_5510000000_24" localSheetId="3">EMIC_23Q2_SCDPT4!$AB$290</definedName>
    <definedName name="SCDPT4_5510000000_25" localSheetId="3">EMIC_23Q2_SCDPT4!$AC$290</definedName>
    <definedName name="SCDPT4_5510000000_26" localSheetId="3">EMIC_23Q2_SCDPT4!$AD$290</definedName>
    <definedName name="SCDPT4_5510000000_27" localSheetId="3">EMIC_23Q2_SCDPT4!$AE$290</definedName>
    <definedName name="SCDPT4_5510000000_28" localSheetId="3">EMIC_23Q2_SCDPT4!$AF$290</definedName>
    <definedName name="SCDPT4_5510000000_29" localSheetId="3">EMIC_23Q2_SCDPT4!$AG$290</definedName>
    <definedName name="SCDPT4_5510000000_3" localSheetId="3">EMIC_23Q2_SCDPT4!$E$290</definedName>
    <definedName name="SCDPT4_5510000000_4" localSheetId="3">EMIC_23Q2_SCDPT4!$F$290</definedName>
    <definedName name="SCDPT4_5510000000_5" localSheetId="3">EMIC_23Q2_SCDPT4!$G$290</definedName>
    <definedName name="SCDPT4_5510000000_6" localSheetId="3">EMIC_23Q2_SCDPT4!$H$290</definedName>
    <definedName name="SCDPT4_5510000000_7" localSheetId="3">EMIC_23Q2_SCDPT4!$I$290</definedName>
    <definedName name="SCDPT4_5510000000_9" localSheetId="3">EMIC_23Q2_SCDPT4!$K$290</definedName>
    <definedName name="SCDPT4_5510000000_Range" localSheetId="3">EMIC_23Q2_SCDPT4!$B$288:$AG$290</definedName>
    <definedName name="SCDPT4_5519999999_10" localSheetId="3">EMIC_23Q2_SCDPT4!$L$291</definedName>
    <definedName name="SCDPT4_5519999999_11" localSheetId="3">EMIC_23Q2_SCDPT4!$M$291</definedName>
    <definedName name="SCDPT4_5519999999_12" localSheetId="3">EMIC_23Q2_SCDPT4!$N$291</definedName>
    <definedName name="SCDPT4_5519999999_13" localSheetId="3">EMIC_23Q2_SCDPT4!$O$291</definedName>
    <definedName name="SCDPT4_5519999999_14" localSheetId="3">EMIC_23Q2_SCDPT4!$P$291</definedName>
    <definedName name="SCDPT4_5519999999_15" localSheetId="3">EMIC_23Q2_SCDPT4!$Q$291</definedName>
    <definedName name="SCDPT4_5519999999_16" localSheetId="3">EMIC_23Q2_SCDPT4!$R$291</definedName>
    <definedName name="SCDPT4_5519999999_17" localSheetId="3">EMIC_23Q2_SCDPT4!$S$291</definedName>
    <definedName name="SCDPT4_5519999999_18" localSheetId="3">EMIC_23Q2_SCDPT4!$T$291</definedName>
    <definedName name="SCDPT4_5519999999_19" localSheetId="3">EMIC_23Q2_SCDPT4!$U$291</definedName>
    <definedName name="SCDPT4_5519999999_20" localSheetId="3">EMIC_23Q2_SCDPT4!$V$291</definedName>
    <definedName name="SCDPT4_5519999999_7" localSheetId="3">EMIC_23Q2_SCDPT4!$I$291</definedName>
    <definedName name="SCDPT4_5519999999_9" localSheetId="3">EMIC_23Q2_SCDPT4!$K$291</definedName>
    <definedName name="SCDPT4_5520000000_1" localSheetId="3">EMIC_23Q2_SCDPT4!$C$294</definedName>
    <definedName name="SCDPT4_5520000000_10" localSheetId="3">EMIC_23Q2_SCDPT4!$L$294</definedName>
    <definedName name="SCDPT4_5520000000_11" localSheetId="3">EMIC_23Q2_SCDPT4!$M$294</definedName>
    <definedName name="SCDPT4_5520000000_12" localSheetId="3">EMIC_23Q2_SCDPT4!$N$294</definedName>
    <definedName name="SCDPT4_5520000000_13" localSheetId="3">EMIC_23Q2_SCDPT4!$O$294</definedName>
    <definedName name="SCDPT4_5520000000_14" localSheetId="3">EMIC_23Q2_SCDPT4!$P$294</definedName>
    <definedName name="SCDPT4_5520000000_15" localSheetId="3">EMIC_23Q2_SCDPT4!$Q$294</definedName>
    <definedName name="SCDPT4_5520000000_16" localSheetId="3">EMIC_23Q2_SCDPT4!$R$294</definedName>
    <definedName name="SCDPT4_5520000000_17" localSheetId="3">EMIC_23Q2_SCDPT4!$S$294</definedName>
    <definedName name="SCDPT4_5520000000_18" localSheetId="3">EMIC_23Q2_SCDPT4!$T$294</definedName>
    <definedName name="SCDPT4_5520000000_19" localSheetId="3">EMIC_23Q2_SCDPT4!$U$294</definedName>
    <definedName name="SCDPT4_5520000000_2" localSheetId="3">EMIC_23Q2_SCDPT4!$D$294</definedName>
    <definedName name="SCDPT4_5520000000_20" localSheetId="3">EMIC_23Q2_SCDPT4!$V$294</definedName>
    <definedName name="SCDPT4_5520000000_22.01" localSheetId="3">EMIC_23Q2_SCDPT4!$X$294</definedName>
    <definedName name="SCDPT4_5520000000_22.02" localSheetId="3">EMIC_23Q2_SCDPT4!$Y$294</definedName>
    <definedName name="SCDPT4_5520000000_22.03" localSheetId="3">EMIC_23Q2_SCDPT4!$Z$294</definedName>
    <definedName name="SCDPT4_5520000000_24" localSheetId="3">EMIC_23Q2_SCDPT4!$AB$294</definedName>
    <definedName name="SCDPT4_5520000000_25" localSheetId="3">EMIC_23Q2_SCDPT4!$AC$294</definedName>
    <definedName name="SCDPT4_5520000000_26" localSheetId="3">EMIC_23Q2_SCDPT4!$AD$294</definedName>
    <definedName name="SCDPT4_5520000000_27" localSheetId="3">EMIC_23Q2_SCDPT4!$AE$294</definedName>
    <definedName name="SCDPT4_5520000000_28" localSheetId="3">EMIC_23Q2_SCDPT4!$AF$294</definedName>
    <definedName name="SCDPT4_5520000000_29" localSheetId="3">EMIC_23Q2_SCDPT4!$AG$294</definedName>
    <definedName name="SCDPT4_5520000000_3" localSheetId="3">EMIC_23Q2_SCDPT4!$E$294</definedName>
    <definedName name="SCDPT4_5520000000_4" localSheetId="3">EMIC_23Q2_SCDPT4!$F$294</definedName>
    <definedName name="SCDPT4_5520000000_5" localSheetId="3">EMIC_23Q2_SCDPT4!$G$294</definedName>
    <definedName name="SCDPT4_5520000000_6" localSheetId="3">EMIC_23Q2_SCDPT4!$H$294</definedName>
    <definedName name="SCDPT4_5520000000_7" localSheetId="3">EMIC_23Q2_SCDPT4!$I$294</definedName>
    <definedName name="SCDPT4_5520000000_9" localSheetId="3">EMIC_23Q2_SCDPT4!$K$294</definedName>
    <definedName name="SCDPT4_5520000000_Range" localSheetId="3">EMIC_23Q2_SCDPT4!$B$292:$AG$294</definedName>
    <definedName name="SCDPT4_5529999999_10" localSheetId="3">EMIC_23Q2_SCDPT4!$L$295</definedName>
    <definedName name="SCDPT4_5529999999_11" localSheetId="3">EMIC_23Q2_SCDPT4!$M$295</definedName>
    <definedName name="SCDPT4_5529999999_12" localSheetId="3">EMIC_23Q2_SCDPT4!$N$295</definedName>
    <definedName name="SCDPT4_5529999999_13" localSheetId="3">EMIC_23Q2_SCDPT4!$O$295</definedName>
    <definedName name="SCDPT4_5529999999_14" localSheetId="3">EMIC_23Q2_SCDPT4!$P$295</definedName>
    <definedName name="SCDPT4_5529999999_15" localSheetId="3">EMIC_23Q2_SCDPT4!$Q$295</definedName>
    <definedName name="SCDPT4_5529999999_16" localSheetId="3">EMIC_23Q2_SCDPT4!$R$295</definedName>
    <definedName name="SCDPT4_5529999999_17" localSheetId="3">EMIC_23Q2_SCDPT4!$S$295</definedName>
    <definedName name="SCDPT4_5529999999_18" localSheetId="3">EMIC_23Q2_SCDPT4!$T$295</definedName>
    <definedName name="SCDPT4_5529999999_19" localSheetId="3">EMIC_23Q2_SCDPT4!$U$295</definedName>
    <definedName name="SCDPT4_5529999999_20" localSheetId="3">EMIC_23Q2_SCDPT4!$V$295</definedName>
    <definedName name="SCDPT4_5529999999_7" localSheetId="3">EMIC_23Q2_SCDPT4!$I$295</definedName>
    <definedName name="SCDPT4_5529999999_9" localSheetId="3">EMIC_23Q2_SCDPT4!$K$295</definedName>
    <definedName name="SCDPT4_5710000000_1" localSheetId="3">EMIC_23Q2_SCDPT4!$C$298</definedName>
    <definedName name="SCDPT4_5710000000_10" localSheetId="3">EMIC_23Q2_SCDPT4!$L$298</definedName>
    <definedName name="SCDPT4_5710000000_11" localSheetId="3">EMIC_23Q2_SCDPT4!$M$298</definedName>
    <definedName name="SCDPT4_5710000000_12" localSheetId="3">EMIC_23Q2_SCDPT4!$N$298</definedName>
    <definedName name="SCDPT4_5710000000_13" localSheetId="3">EMIC_23Q2_SCDPT4!$O$298</definedName>
    <definedName name="SCDPT4_5710000000_14" localSheetId="3">EMIC_23Q2_SCDPT4!$P$298</definedName>
    <definedName name="SCDPT4_5710000000_15" localSheetId="3">EMIC_23Q2_SCDPT4!$Q$298</definedName>
    <definedName name="SCDPT4_5710000000_16" localSheetId="3">EMIC_23Q2_SCDPT4!$R$298</definedName>
    <definedName name="SCDPT4_5710000000_17" localSheetId="3">EMIC_23Q2_SCDPT4!$S$298</definedName>
    <definedName name="SCDPT4_5710000000_18" localSheetId="3">EMIC_23Q2_SCDPT4!$T$298</definedName>
    <definedName name="SCDPT4_5710000000_19" localSheetId="3">EMIC_23Q2_SCDPT4!$U$298</definedName>
    <definedName name="SCDPT4_5710000000_2" localSheetId="3">EMIC_23Q2_SCDPT4!$D$298</definedName>
    <definedName name="SCDPT4_5710000000_20" localSheetId="3">EMIC_23Q2_SCDPT4!$V$298</definedName>
    <definedName name="SCDPT4_5710000000_22.01" localSheetId="3">EMIC_23Q2_SCDPT4!$X$298</definedName>
    <definedName name="SCDPT4_5710000000_22.02" localSheetId="3">EMIC_23Q2_SCDPT4!$Y$298</definedName>
    <definedName name="SCDPT4_5710000000_22.03" localSheetId="3">EMIC_23Q2_SCDPT4!$Z$298</definedName>
    <definedName name="SCDPT4_5710000000_24" localSheetId="3">EMIC_23Q2_SCDPT4!$AB$298</definedName>
    <definedName name="SCDPT4_5710000000_25" localSheetId="3">EMIC_23Q2_SCDPT4!$AC$298</definedName>
    <definedName name="SCDPT4_5710000000_26" localSheetId="3">EMIC_23Q2_SCDPT4!$AD$298</definedName>
    <definedName name="SCDPT4_5710000000_27" localSheetId="3">EMIC_23Q2_SCDPT4!$AE$298</definedName>
    <definedName name="SCDPT4_5710000000_28" localSheetId="3">EMIC_23Q2_SCDPT4!$AF$298</definedName>
    <definedName name="SCDPT4_5710000000_29" localSheetId="3">EMIC_23Q2_SCDPT4!$AG$298</definedName>
    <definedName name="SCDPT4_5710000000_3" localSheetId="3">EMIC_23Q2_SCDPT4!$E$298</definedName>
    <definedName name="SCDPT4_5710000000_4" localSheetId="3">EMIC_23Q2_SCDPT4!$F$298</definedName>
    <definedName name="SCDPT4_5710000000_5" localSheetId="3">EMIC_23Q2_SCDPT4!$G$298</definedName>
    <definedName name="SCDPT4_5710000000_6" localSheetId="3">EMIC_23Q2_SCDPT4!$H$298</definedName>
    <definedName name="SCDPT4_5710000000_7" localSheetId="3">EMIC_23Q2_SCDPT4!$I$298</definedName>
    <definedName name="SCDPT4_5710000000_9" localSheetId="3">EMIC_23Q2_SCDPT4!$K$298</definedName>
    <definedName name="SCDPT4_5710000000_Range" localSheetId="3">EMIC_23Q2_SCDPT4!$B$296:$AG$298</definedName>
    <definedName name="SCDPT4_5719999999_10" localSheetId="3">EMIC_23Q2_SCDPT4!$L$299</definedName>
    <definedName name="SCDPT4_5719999999_11" localSheetId="3">EMIC_23Q2_SCDPT4!$M$299</definedName>
    <definedName name="SCDPT4_5719999999_12" localSheetId="3">EMIC_23Q2_SCDPT4!$N$299</definedName>
    <definedName name="SCDPT4_5719999999_13" localSheetId="3">EMIC_23Q2_SCDPT4!$O$299</definedName>
    <definedName name="SCDPT4_5719999999_14" localSheetId="3">EMIC_23Q2_SCDPT4!$P$299</definedName>
    <definedName name="SCDPT4_5719999999_15" localSheetId="3">EMIC_23Q2_SCDPT4!$Q$299</definedName>
    <definedName name="SCDPT4_5719999999_16" localSheetId="3">EMIC_23Q2_SCDPT4!$R$299</definedName>
    <definedName name="SCDPT4_5719999999_17" localSheetId="3">EMIC_23Q2_SCDPT4!$S$299</definedName>
    <definedName name="SCDPT4_5719999999_18" localSheetId="3">EMIC_23Q2_SCDPT4!$T$299</definedName>
    <definedName name="SCDPT4_5719999999_19" localSheetId="3">EMIC_23Q2_SCDPT4!$U$299</definedName>
    <definedName name="SCDPT4_5719999999_20" localSheetId="3">EMIC_23Q2_SCDPT4!$V$299</definedName>
    <definedName name="SCDPT4_5719999999_7" localSheetId="3">EMIC_23Q2_SCDPT4!$I$299</definedName>
    <definedName name="SCDPT4_5719999999_9" localSheetId="3">EMIC_23Q2_SCDPT4!$K$299</definedName>
    <definedName name="SCDPT4_5720000000_1" localSheetId="3">EMIC_23Q2_SCDPT4!$C$302</definedName>
    <definedName name="SCDPT4_5720000000_10" localSheetId="3">EMIC_23Q2_SCDPT4!$L$302</definedName>
    <definedName name="SCDPT4_5720000000_11" localSheetId="3">EMIC_23Q2_SCDPT4!$M$302</definedName>
    <definedName name="SCDPT4_5720000000_12" localSheetId="3">EMIC_23Q2_SCDPT4!$N$302</definedName>
    <definedName name="SCDPT4_5720000000_13" localSheetId="3">EMIC_23Q2_SCDPT4!$O$302</definedName>
    <definedName name="SCDPT4_5720000000_14" localSheetId="3">EMIC_23Q2_SCDPT4!$P$302</definedName>
    <definedName name="SCDPT4_5720000000_15" localSheetId="3">EMIC_23Q2_SCDPT4!$Q$302</definedName>
    <definedName name="SCDPT4_5720000000_16" localSheetId="3">EMIC_23Q2_SCDPT4!$R$302</definedName>
    <definedName name="SCDPT4_5720000000_17" localSheetId="3">EMIC_23Q2_SCDPT4!$S$302</definedName>
    <definedName name="SCDPT4_5720000000_18" localSheetId="3">EMIC_23Q2_SCDPT4!$T$302</definedName>
    <definedName name="SCDPT4_5720000000_19" localSheetId="3">EMIC_23Q2_SCDPT4!$U$302</definedName>
    <definedName name="SCDPT4_5720000000_2" localSheetId="3">EMIC_23Q2_SCDPT4!$D$302</definedName>
    <definedName name="SCDPT4_5720000000_20" localSheetId="3">EMIC_23Q2_SCDPT4!$V$302</definedName>
    <definedName name="SCDPT4_5720000000_22.01" localSheetId="3">EMIC_23Q2_SCDPT4!$X$302</definedName>
    <definedName name="SCDPT4_5720000000_22.02" localSheetId="3">EMIC_23Q2_SCDPT4!$Y$302</definedName>
    <definedName name="SCDPT4_5720000000_22.03" localSheetId="3">EMIC_23Q2_SCDPT4!$Z$302</definedName>
    <definedName name="SCDPT4_5720000000_24" localSheetId="3">EMIC_23Q2_SCDPT4!$AB$302</definedName>
    <definedName name="SCDPT4_5720000000_25" localSheetId="3">EMIC_23Q2_SCDPT4!$AC$302</definedName>
    <definedName name="SCDPT4_5720000000_26" localSheetId="3">EMIC_23Q2_SCDPT4!$AD$302</definedName>
    <definedName name="SCDPT4_5720000000_27" localSheetId="3">EMIC_23Q2_SCDPT4!$AE$302</definedName>
    <definedName name="SCDPT4_5720000000_28" localSheetId="3">EMIC_23Q2_SCDPT4!$AF$302</definedName>
    <definedName name="SCDPT4_5720000000_29" localSheetId="3">EMIC_23Q2_SCDPT4!$AG$302</definedName>
    <definedName name="SCDPT4_5720000000_3" localSheetId="3">EMIC_23Q2_SCDPT4!$E$302</definedName>
    <definedName name="SCDPT4_5720000000_4" localSheetId="3">EMIC_23Q2_SCDPT4!$F$302</definedName>
    <definedName name="SCDPT4_5720000000_5" localSheetId="3">EMIC_23Q2_SCDPT4!$G$302</definedName>
    <definedName name="SCDPT4_5720000000_6" localSheetId="3">EMIC_23Q2_SCDPT4!$H$302</definedName>
    <definedName name="SCDPT4_5720000000_7" localSheetId="3">EMIC_23Q2_SCDPT4!$I$302</definedName>
    <definedName name="SCDPT4_5720000000_9" localSheetId="3">EMIC_23Q2_SCDPT4!$K$302</definedName>
    <definedName name="SCDPT4_5720000000_Range" localSheetId="3">EMIC_23Q2_SCDPT4!$B$300:$AG$302</definedName>
    <definedName name="SCDPT4_5729999999_10" localSheetId="3">EMIC_23Q2_SCDPT4!$L$303</definedName>
    <definedName name="SCDPT4_5729999999_11" localSheetId="3">EMIC_23Q2_SCDPT4!$M$303</definedName>
    <definedName name="SCDPT4_5729999999_12" localSheetId="3">EMIC_23Q2_SCDPT4!$N$303</definedName>
    <definedName name="SCDPT4_5729999999_13" localSheetId="3">EMIC_23Q2_SCDPT4!$O$303</definedName>
    <definedName name="SCDPT4_5729999999_14" localSheetId="3">EMIC_23Q2_SCDPT4!$P$303</definedName>
    <definedName name="SCDPT4_5729999999_15" localSheetId="3">EMIC_23Q2_SCDPT4!$Q$303</definedName>
    <definedName name="SCDPT4_5729999999_16" localSheetId="3">EMIC_23Q2_SCDPT4!$R$303</definedName>
    <definedName name="SCDPT4_5729999999_17" localSheetId="3">EMIC_23Q2_SCDPT4!$S$303</definedName>
    <definedName name="SCDPT4_5729999999_18" localSheetId="3">EMIC_23Q2_SCDPT4!$T$303</definedName>
    <definedName name="SCDPT4_5729999999_19" localSheetId="3">EMIC_23Q2_SCDPT4!$U$303</definedName>
    <definedName name="SCDPT4_5729999999_20" localSheetId="3">EMIC_23Q2_SCDPT4!$V$303</definedName>
    <definedName name="SCDPT4_5729999999_7" localSheetId="3">EMIC_23Q2_SCDPT4!$I$303</definedName>
    <definedName name="SCDPT4_5729999999_9" localSheetId="3">EMIC_23Q2_SCDPT4!$K$303</definedName>
    <definedName name="SCDPT4_5810000000_1" localSheetId="3">EMIC_23Q2_SCDPT4!$C$306</definedName>
    <definedName name="SCDPT4_5810000000_10" localSheetId="3">EMIC_23Q2_SCDPT4!$L$306</definedName>
    <definedName name="SCDPT4_5810000000_11" localSheetId="3">EMIC_23Q2_SCDPT4!$M$306</definedName>
    <definedName name="SCDPT4_5810000000_12" localSheetId="3">EMIC_23Q2_SCDPT4!$N$306</definedName>
    <definedName name="SCDPT4_5810000000_13" localSheetId="3">EMIC_23Q2_SCDPT4!$O$306</definedName>
    <definedName name="SCDPT4_5810000000_14" localSheetId="3">EMIC_23Q2_SCDPT4!$P$306</definedName>
    <definedName name="SCDPT4_5810000000_15" localSheetId="3">EMIC_23Q2_SCDPT4!$Q$306</definedName>
    <definedName name="SCDPT4_5810000000_16" localSheetId="3">EMIC_23Q2_SCDPT4!$R$306</definedName>
    <definedName name="SCDPT4_5810000000_17" localSheetId="3">EMIC_23Q2_SCDPT4!$S$306</definedName>
    <definedName name="SCDPT4_5810000000_18" localSheetId="3">EMIC_23Q2_SCDPT4!$T$306</definedName>
    <definedName name="SCDPT4_5810000000_19" localSheetId="3">EMIC_23Q2_SCDPT4!$U$306</definedName>
    <definedName name="SCDPT4_5810000000_2" localSheetId="3">EMIC_23Q2_SCDPT4!$D$306</definedName>
    <definedName name="SCDPT4_5810000000_20" localSheetId="3">EMIC_23Q2_SCDPT4!$V$306</definedName>
    <definedName name="SCDPT4_5810000000_22.01" localSheetId="3">EMIC_23Q2_SCDPT4!$X$306</definedName>
    <definedName name="SCDPT4_5810000000_22.02" localSheetId="3">EMIC_23Q2_SCDPT4!$Y$306</definedName>
    <definedName name="SCDPT4_5810000000_22.03" localSheetId="3">EMIC_23Q2_SCDPT4!$Z$306</definedName>
    <definedName name="SCDPT4_5810000000_24" localSheetId="3">EMIC_23Q2_SCDPT4!$AB$306</definedName>
    <definedName name="SCDPT4_5810000000_25" localSheetId="3">EMIC_23Q2_SCDPT4!$AC$306</definedName>
    <definedName name="SCDPT4_5810000000_26" localSheetId="3">EMIC_23Q2_SCDPT4!$AD$306</definedName>
    <definedName name="SCDPT4_5810000000_27" localSheetId="3">EMIC_23Q2_SCDPT4!$AE$306</definedName>
    <definedName name="SCDPT4_5810000000_28" localSheetId="3">EMIC_23Q2_SCDPT4!$AF$306</definedName>
    <definedName name="SCDPT4_5810000000_29" localSheetId="3">EMIC_23Q2_SCDPT4!$AG$306</definedName>
    <definedName name="SCDPT4_5810000000_3" localSheetId="3">EMIC_23Q2_SCDPT4!$E$306</definedName>
    <definedName name="SCDPT4_5810000000_4" localSheetId="3">EMIC_23Q2_SCDPT4!$F$306</definedName>
    <definedName name="SCDPT4_5810000000_5" localSheetId="3">EMIC_23Q2_SCDPT4!$G$306</definedName>
    <definedName name="SCDPT4_5810000000_6" localSheetId="3">EMIC_23Q2_SCDPT4!$H$306</definedName>
    <definedName name="SCDPT4_5810000000_7" localSheetId="3">EMIC_23Q2_SCDPT4!$I$306</definedName>
    <definedName name="SCDPT4_5810000000_9" localSheetId="3">EMIC_23Q2_SCDPT4!$K$306</definedName>
    <definedName name="SCDPT4_5810000000_Range" localSheetId="3">EMIC_23Q2_SCDPT4!$B$304:$AG$306</definedName>
    <definedName name="SCDPT4_5819999999_10" localSheetId="3">EMIC_23Q2_SCDPT4!$L$307</definedName>
    <definedName name="SCDPT4_5819999999_11" localSheetId="3">EMIC_23Q2_SCDPT4!$M$307</definedName>
    <definedName name="SCDPT4_5819999999_12" localSheetId="3">EMIC_23Q2_SCDPT4!$N$307</definedName>
    <definedName name="SCDPT4_5819999999_13" localSheetId="3">EMIC_23Q2_SCDPT4!$O$307</definedName>
    <definedName name="SCDPT4_5819999999_14" localSheetId="3">EMIC_23Q2_SCDPT4!$P$307</definedName>
    <definedName name="SCDPT4_5819999999_15" localSheetId="3">EMIC_23Q2_SCDPT4!$Q$307</definedName>
    <definedName name="SCDPT4_5819999999_16" localSheetId="3">EMIC_23Q2_SCDPT4!$R$307</definedName>
    <definedName name="SCDPT4_5819999999_17" localSheetId="3">EMIC_23Q2_SCDPT4!$S$307</definedName>
    <definedName name="SCDPT4_5819999999_18" localSheetId="3">EMIC_23Q2_SCDPT4!$T$307</definedName>
    <definedName name="SCDPT4_5819999999_19" localSheetId="3">EMIC_23Q2_SCDPT4!$U$307</definedName>
    <definedName name="SCDPT4_5819999999_20" localSheetId="3">EMIC_23Q2_SCDPT4!$V$307</definedName>
    <definedName name="SCDPT4_5819999999_7" localSheetId="3">EMIC_23Q2_SCDPT4!$I$307</definedName>
    <definedName name="SCDPT4_5819999999_9" localSheetId="3">EMIC_23Q2_SCDPT4!$K$307</definedName>
    <definedName name="SCDPT4_5910000000_1" localSheetId="3">EMIC_23Q2_SCDPT4!$C$310</definedName>
    <definedName name="SCDPT4_5910000000_10" localSheetId="3">EMIC_23Q2_SCDPT4!$L$310</definedName>
    <definedName name="SCDPT4_5910000000_11" localSheetId="3">EMIC_23Q2_SCDPT4!$M$310</definedName>
    <definedName name="SCDPT4_5910000000_12" localSheetId="3">EMIC_23Q2_SCDPT4!$N$310</definedName>
    <definedName name="SCDPT4_5910000000_13" localSheetId="3">EMIC_23Q2_SCDPT4!$O$310</definedName>
    <definedName name="SCDPT4_5910000000_14" localSheetId="3">EMIC_23Q2_SCDPT4!$P$310</definedName>
    <definedName name="SCDPT4_5910000000_15" localSheetId="3">EMIC_23Q2_SCDPT4!$Q$310</definedName>
    <definedName name="SCDPT4_5910000000_16" localSheetId="3">EMIC_23Q2_SCDPT4!$R$310</definedName>
    <definedName name="SCDPT4_5910000000_17" localSheetId="3">EMIC_23Q2_SCDPT4!$S$310</definedName>
    <definedName name="SCDPT4_5910000000_18" localSheetId="3">EMIC_23Q2_SCDPT4!$T$310</definedName>
    <definedName name="SCDPT4_5910000000_19" localSheetId="3">EMIC_23Q2_SCDPT4!$U$310</definedName>
    <definedName name="SCDPT4_5910000000_2" localSheetId="3">EMIC_23Q2_SCDPT4!$D$310</definedName>
    <definedName name="SCDPT4_5910000000_20" localSheetId="3">EMIC_23Q2_SCDPT4!$V$310</definedName>
    <definedName name="SCDPT4_5910000000_24" localSheetId="3">EMIC_23Q2_SCDPT4!$AB$310</definedName>
    <definedName name="SCDPT4_5910000000_25" localSheetId="3">EMIC_23Q2_SCDPT4!$AC$310</definedName>
    <definedName name="SCDPT4_5910000000_26" localSheetId="3">EMIC_23Q2_SCDPT4!$AD$310</definedName>
    <definedName name="SCDPT4_5910000000_27" localSheetId="3">EMIC_23Q2_SCDPT4!$AE$310</definedName>
    <definedName name="SCDPT4_5910000000_28" localSheetId="3">EMIC_23Q2_SCDPT4!$AF$310</definedName>
    <definedName name="SCDPT4_5910000000_3" localSheetId="3">EMIC_23Q2_SCDPT4!$E$310</definedName>
    <definedName name="SCDPT4_5910000000_4" localSheetId="3">EMIC_23Q2_SCDPT4!$F$310</definedName>
    <definedName name="SCDPT4_5910000000_5" localSheetId="3">EMIC_23Q2_SCDPT4!$G$310</definedName>
    <definedName name="SCDPT4_5910000000_6" localSheetId="3">EMIC_23Q2_SCDPT4!$H$310</definedName>
    <definedName name="SCDPT4_5910000000_7" localSheetId="3">EMIC_23Q2_SCDPT4!$I$310</definedName>
    <definedName name="SCDPT4_5910000000_9" localSheetId="3">EMIC_23Q2_SCDPT4!$K$310</definedName>
    <definedName name="SCDPT4_5910000000_Range" localSheetId="3">EMIC_23Q2_SCDPT4!$B$308:$AG$310</definedName>
    <definedName name="SCDPT4_5919999999_10" localSheetId="3">EMIC_23Q2_SCDPT4!$L$311</definedName>
    <definedName name="SCDPT4_5919999999_11" localSheetId="3">EMIC_23Q2_SCDPT4!$M$311</definedName>
    <definedName name="SCDPT4_5919999999_12" localSheetId="3">EMIC_23Q2_SCDPT4!$N$311</definedName>
    <definedName name="SCDPT4_5919999999_13" localSheetId="3">EMIC_23Q2_SCDPT4!$O$311</definedName>
    <definedName name="SCDPT4_5919999999_14" localSheetId="3">EMIC_23Q2_SCDPT4!$P$311</definedName>
    <definedName name="SCDPT4_5919999999_15" localSheetId="3">EMIC_23Q2_SCDPT4!$Q$311</definedName>
    <definedName name="SCDPT4_5919999999_16" localSheetId="3">EMIC_23Q2_SCDPT4!$R$311</definedName>
    <definedName name="SCDPT4_5919999999_17" localSheetId="3">EMIC_23Q2_SCDPT4!$S$311</definedName>
    <definedName name="SCDPT4_5919999999_18" localSheetId="3">EMIC_23Q2_SCDPT4!$T$311</definedName>
    <definedName name="SCDPT4_5919999999_19" localSheetId="3">EMIC_23Q2_SCDPT4!$U$311</definedName>
    <definedName name="SCDPT4_5919999999_20" localSheetId="3">EMIC_23Q2_SCDPT4!$V$311</definedName>
    <definedName name="SCDPT4_5919999999_7" localSheetId="3">EMIC_23Q2_SCDPT4!$I$311</definedName>
    <definedName name="SCDPT4_5919999999_9" localSheetId="3">EMIC_23Q2_SCDPT4!$K$311</definedName>
    <definedName name="SCDPT4_5920000000_1" localSheetId="3">EMIC_23Q2_SCDPT4!$C$314</definedName>
    <definedName name="SCDPT4_5920000000_10" localSheetId="3">EMIC_23Q2_SCDPT4!$L$314</definedName>
    <definedName name="SCDPT4_5920000000_11" localSheetId="3">EMIC_23Q2_SCDPT4!$M$314</definedName>
    <definedName name="SCDPT4_5920000000_12" localSheetId="3">EMIC_23Q2_SCDPT4!$N$314</definedName>
    <definedName name="SCDPT4_5920000000_13" localSheetId="3">EMIC_23Q2_SCDPT4!$O$314</definedName>
    <definedName name="SCDPT4_5920000000_14" localSheetId="3">EMIC_23Q2_SCDPT4!$P$314</definedName>
    <definedName name="SCDPT4_5920000000_15" localSheetId="3">EMIC_23Q2_SCDPT4!$Q$314</definedName>
    <definedName name="SCDPT4_5920000000_16" localSheetId="3">EMIC_23Q2_SCDPT4!$R$314</definedName>
    <definedName name="SCDPT4_5920000000_17" localSheetId="3">EMIC_23Q2_SCDPT4!$S$314</definedName>
    <definedName name="SCDPT4_5920000000_18" localSheetId="3">EMIC_23Q2_SCDPT4!$T$314</definedName>
    <definedName name="SCDPT4_5920000000_19" localSheetId="3">EMIC_23Q2_SCDPT4!$U$314</definedName>
    <definedName name="SCDPT4_5920000000_2" localSheetId="3">EMIC_23Q2_SCDPT4!$D$314</definedName>
    <definedName name="SCDPT4_5920000000_20" localSheetId="3">EMIC_23Q2_SCDPT4!$V$314</definedName>
    <definedName name="SCDPT4_5920000000_24" localSheetId="3">EMIC_23Q2_SCDPT4!$AB$314</definedName>
    <definedName name="SCDPT4_5920000000_25" localSheetId="3">EMIC_23Q2_SCDPT4!$AC$314</definedName>
    <definedName name="SCDPT4_5920000000_26" localSheetId="3">EMIC_23Q2_SCDPT4!$AD$314</definedName>
    <definedName name="SCDPT4_5920000000_27" localSheetId="3">EMIC_23Q2_SCDPT4!$AE$314</definedName>
    <definedName name="SCDPT4_5920000000_28" localSheetId="3">EMIC_23Q2_SCDPT4!$AF$314</definedName>
    <definedName name="SCDPT4_5920000000_3" localSheetId="3">EMIC_23Q2_SCDPT4!$E$314</definedName>
    <definedName name="SCDPT4_5920000000_4" localSheetId="3">EMIC_23Q2_SCDPT4!$F$314</definedName>
    <definedName name="SCDPT4_5920000000_5" localSheetId="3">EMIC_23Q2_SCDPT4!$G$314</definedName>
    <definedName name="SCDPT4_5920000000_6" localSheetId="3">EMIC_23Q2_SCDPT4!$H$314</definedName>
    <definedName name="SCDPT4_5920000000_7" localSheetId="3">EMIC_23Q2_SCDPT4!$I$314</definedName>
    <definedName name="SCDPT4_5920000000_9" localSheetId="3">EMIC_23Q2_SCDPT4!$K$314</definedName>
    <definedName name="SCDPT4_5920000000_Range" localSheetId="3">EMIC_23Q2_SCDPT4!$B$312:$AG$314</definedName>
    <definedName name="SCDPT4_5929999999_10" localSheetId="3">EMIC_23Q2_SCDPT4!$L$315</definedName>
    <definedName name="SCDPT4_5929999999_11" localSheetId="3">EMIC_23Q2_SCDPT4!$M$315</definedName>
    <definedName name="SCDPT4_5929999999_12" localSheetId="3">EMIC_23Q2_SCDPT4!$N$315</definedName>
    <definedName name="SCDPT4_5929999999_13" localSheetId="3">EMIC_23Q2_SCDPT4!$O$315</definedName>
    <definedName name="SCDPT4_5929999999_14" localSheetId="3">EMIC_23Q2_SCDPT4!$P$315</definedName>
    <definedName name="SCDPT4_5929999999_15" localSheetId="3">EMIC_23Q2_SCDPT4!$Q$315</definedName>
    <definedName name="SCDPT4_5929999999_16" localSheetId="3">EMIC_23Q2_SCDPT4!$R$315</definedName>
    <definedName name="SCDPT4_5929999999_17" localSheetId="3">EMIC_23Q2_SCDPT4!$S$315</definedName>
    <definedName name="SCDPT4_5929999999_18" localSheetId="3">EMIC_23Q2_SCDPT4!$T$315</definedName>
    <definedName name="SCDPT4_5929999999_19" localSheetId="3">EMIC_23Q2_SCDPT4!$U$315</definedName>
    <definedName name="SCDPT4_5929999999_20" localSheetId="3">EMIC_23Q2_SCDPT4!$V$315</definedName>
    <definedName name="SCDPT4_5929999999_7" localSheetId="3">EMIC_23Q2_SCDPT4!$I$315</definedName>
    <definedName name="SCDPT4_5929999999_9" localSheetId="3">EMIC_23Q2_SCDPT4!$K$315</definedName>
    <definedName name="SCDPT4_5989999997_10" localSheetId="3">EMIC_23Q2_SCDPT4!$L$316</definedName>
    <definedName name="SCDPT4_5989999997_11" localSheetId="3">EMIC_23Q2_SCDPT4!$M$316</definedName>
    <definedName name="SCDPT4_5989999997_12" localSheetId="3">EMIC_23Q2_SCDPT4!$N$316</definedName>
    <definedName name="SCDPT4_5989999997_13" localSheetId="3">EMIC_23Q2_SCDPT4!$O$316</definedName>
    <definedName name="SCDPT4_5989999997_14" localSheetId="3">EMIC_23Q2_SCDPT4!$P$316</definedName>
    <definedName name="SCDPT4_5989999997_15" localSheetId="3">EMIC_23Q2_SCDPT4!$Q$316</definedName>
    <definedName name="SCDPT4_5989999997_16" localSheetId="3">EMIC_23Q2_SCDPT4!$R$316</definedName>
    <definedName name="SCDPT4_5989999997_17" localSheetId="3">EMIC_23Q2_SCDPT4!$S$316</definedName>
    <definedName name="SCDPT4_5989999997_18" localSheetId="3">EMIC_23Q2_SCDPT4!$T$316</definedName>
    <definedName name="SCDPT4_5989999997_19" localSheetId="3">EMIC_23Q2_SCDPT4!$U$316</definedName>
    <definedName name="SCDPT4_5989999997_20" localSheetId="3">EMIC_23Q2_SCDPT4!$V$316</definedName>
    <definedName name="SCDPT4_5989999997_7" localSheetId="3">EMIC_23Q2_SCDPT4!$I$316</definedName>
    <definedName name="SCDPT4_5989999997_9" localSheetId="3">EMIC_23Q2_SCDPT4!$K$316</definedName>
    <definedName name="SCDPT4_5989999999_10" localSheetId="3">EMIC_23Q2_SCDPT4!$L$318</definedName>
    <definedName name="SCDPT4_5989999999_11" localSheetId="3">EMIC_23Q2_SCDPT4!$M$318</definedName>
    <definedName name="SCDPT4_5989999999_12" localSheetId="3">EMIC_23Q2_SCDPT4!$N$318</definedName>
    <definedName name="SCDPT4_5989999999_13" localSheetId="3">EMIC_23Q2_SCDPT4!$O$318</definedName>
    <definedName name="SCDPT4_5989999999_14" localSheetId="3">EMIC_23Q2_SCDPT4!$P$318</definedName>
    <definedName name="SCDPT4_5989999999_15" localSheetId="3">EMIC_23Q2_SCDPT4!$Q$318</definedName>
    <definedName name="SCDPT4_5989999999_16" localSheetId="3">EMIC_23Q2_SCDPT4!$R$318</definedName>
    <definedName name="SCDPT4_5989999999_17" localSheetId="3">EMIC_23Q2_SCDPT4!$S$318</definedName>
    <definedName name="SCDPT4_5989999999_18" localSheetId="3">EMIC_23Q2_SCDPT4!$T$318</definedName>
    <definedName name="SCDPT4_5989999999_19" localSheetId="3">EMIC_23Q2_SCDPT4!$U$318</definedName>
    <definedName name="SCDPT4_5989999999_20" localSheetId="3">EMIC_23Q2_SCDPT4!$V$318</definedName>
    <definedName name="SCDPT4_5989999999_7" localSheetId="3">EMIC_23Q2_SCDPT4!$I$318</definedName>
    <definedName name="SCDPT4_5989999999_9" localSheetId="3">EMIC_23Q2_SCDPT4!$K$318</definedName>
    <definedName name="SCDPT4_5999999999_10" localSheetId="3">EMIC_23Q2_SCDPT4!$L$319</definedName>
    <definedName name="SCDPT4_5999999999_11" localSheetId="3">EMIC_23Q2_SCDPT4!$M$319</definedName>
    <definedName name="SCDPT4_5999999999_12" localSheetId="3">EMIC_23Q2_SCDPT4!$N$319</definedName>
    <definedName name="SCDPT4_5999999999_13" localSheetId="3">EMIC_23Q2_SCDPT4!$O$319</definedName>
    <definedName name="SCDPT4_5999999999_14" localSheetId="3">EMIC_23Q2_SCDPT4!$P$319</definedName>
    <definedName name="SCDPT4_5999999999_15" localSheetId="3">EMIC_23Q2_SCDPT4!$Q$319</definedName>
    <definedName name="SCDPT4_5999999999_16" localSheetId="3">EMIC_23Q2_SCDPT4!$R$319</definedName>
    <definedName name="SCDPT4_5999999999_17" localSheetId="3">EMIC_23Q2_SCDPT4!$S$319</definedName>
    <definedName name="SCDPT4_5999999999_18" localSheetId="3">EMIC_23Q2_SCDPT4!$T$319</definedName>
    <definedName name="SCDPT4_5999999999_19" localSheetId="3">EMIC_23Q2_SCDPT4!$U$319</definedName>
    <definedName name="SCDPT4_5999999999_20" localSheetId="3">EMIC_23Q2_SCDPT4!$V$319</definedName>
    <definedName name="SCDPT4_5999999999_7" localSheetId="3">EMIC_23Q2_SCDPT4!$I$319</definedName>
    <definedName name="SCDPT4_5999999999_9" localSheetId="3">EMIC_23Q2_SCDPT4!$K$319</definedName>
    <definedName name="SCDPT4_6009999999_10" localSheetId="3">EMIC_23Q2_SCDPT4!$L$320</definedName>
    <definedName name="SCDPT4_6009999999_11" localSheetId="3">EMIC_23Q2_SCDPT4!$M$320</definedName>
    <definedName name="SCDPT4_6009999999_12" localSheetId="3">EMIC_23Q2_SCDPT4!$N$320</definedName>
    <definedName name="SCDPT4_6009999999_13" localSheetId="3">EMIC_23Q2_SCDPT4!$O$320</definedName>
    <definedName name="SCDPT4_6009999999_14" localSheetId="3">EMIC_23Q2_SCDPT4!$P$320</definedName>
    <definedName name="SCDPT4_6009999999_15" localSheetId="3">EMIC_23Q2_SCDPT4!$Q$320</definedName>
    <definedName name="SCDPT4_6009999999_16" localSheetId="3">EMIC_23Q2_SCDPT4!$R$320</definedName>
    <definedName name="SCDPT4_6009999999_17" localSheetId="3">EMIC_23Q2_SCDPT4!$S$320</definedName>
    <definedName name="SCDPT4_6009999999_18" localSheetId="3">EMIC_23Q2_SCDPT4!$T$320</definedName>
    <definedName name="SCDPT4_6009999999_19" localSheetId="3">EMIC_23Q2_SCDPT4!$U$320</definedName>
    <definedName name="SCDPT4_6009999999_20" localSheetId="3">EMIC_23Q2_SCDPT4!$V$320</definedName>
    <definedName name="SCDPT4_6009999999_7" localSheetId="3">EMIC_23Q2_SCDPT4!$I$320</definedName>
    <definedName name="SCDPT4_6009999999_9" localSheetId="3">EMIC_23Q2_SCDPT4!$K$320</definedName>
    <definedName name="States12_LookupCode">WingsListLookups!$AK$1:$AL$58</definedName>
    <definedName name="States12_LookupDesc">WingsListLookups!$AI$1:$AJ$58</definedName>
    <definedName name="States12_ValidationCode">WingsListLookups!$AH$1:$AH$58</definedName>
    <definedName name="States12_ValidationDesc">WingsListLookups!$AG$1:$AG$58</definedName>
    <definedName name="SVOAdminSymbolSCDBond2020_LookupCode">WingsListLookups!$Y$1:$Z$18</definedName>
    <definedName name="SVOAdminSymbolSCDBond2020_LookupDesc">WingsListLookups!$W$1:$X$18</definedName>
    <definedName name="SVOAdminSymbolSCDBond2020_ValidationCode">WingsListLookups!$V$1:$V$18</definedName>
    <definedName name="SVOAdminSymbolSCDBond2020_ValidationDesc">WingsListLookups!$U$1:$U$18</definedName>
    <definedName name="SVOAdminSymbolSCDCS2020_LookupCode">WingsListLookups!$AW$1:$AX$3</definedName>
    <definedName name="SVOAdminSymbolSCDCS2020_LookupDesc">WingsListLookups!$AU$1:$AV$3</definedName>
    <definedName name="SVOAdminSymbolSCDCS2020_ValidationCode">WingsListLookups!$AT$1:$AT$3</definedName>
    <definedName name="SVOAdminSymbolSCDCS2020_ValidationDesc">WingsListLookups!$AS$1:$AS$3</definedName>
    <definedName name="SVOAdminSymbolSCDPS2020_LookupCode">WingsListLookups!$AQ$1:$AR$17</definedName>
    <definedName name="SVOAdminSymbolSCDPS2020_LookupDesc">WingsListLookups!$AO$1:$AP$17</definedName>
    <definedName name="SVOAdminSymbolSCDPS2020_ValidationCode">WingsListLookups!$AN$1:$AN$17</definedName>
    <definedName name="SVOAdminSymbolSCDPS2020_ValidationDesc">WingsListLookups!$AM$1:$AM$17</definedName>
    <definedName name="Wings_Company_ID" localSheetId="0">EMIC_23Q2_SCDPT1B!$C$2</definedName>
    <definedName name="Wings_Company_ID" localSheetId="1">EMIC_23Q2_SCDPT1B!$C$2</definedName>
    <definedName name="Wings_Company_ID" localSheetId="2">EMIC_23Q2_SCDPT1B!$C$2</definedName>
    <definedName name="Wings_Company_ID" localSheetId="3">EMIC_23Q2_SCDPT1B!$C$2</definedName>
    <definedName name="Wings_Identifier_ID" localSheetId="0">EMIC_23Q2_SCDPT1B!$E$2</definedName>
    <definedName name="Wings_Identifier_ID" localSheetId="1">EMIC_23Q2_SCDPT1BF!$E$2</definedName>
    <definedName name="Wings_Identifier_ID" localSheetId="2">EMIC_23Q2_SCDPT3!$E$2</definedName>
    <definedName name="Wings_Identifier_ID" localSheetId="3">EMIC_23Q2_SCDPT4!$E$2</definedName>
    <definedName name="Wings_IdentTable_ID" localSheetId="0">EMIC_23Q2_SCDPT1B!$F$2</definedName>
    <definedName name="Wings_IdentTable_ID" localSheetId="1">EMIC_23Q2_SCDPT1BF!$F$2</definedName>
    <definedName name="Wings_IdentTable_ID" localSheetId="2">EMIC_23Q2_SCDPT3!$F$2</definedName>
    <definedName name="Wings_IdentTable_ID" localSheetId="3">EMIC_23Q2_SCDPT4!$F$2</definedName>
    <definedName name="Wings_Statement_ID" localSheetId="0">EMIC_23Q2_SCDPT1B!$D$2</definedName>
    <definedName name="Wings_Statement_ID" localSheetId="1">EMIC_23Q2_SCDPT1B!$D$2</definedName>
    <definedName name="Wings_Statement_ID" localSheetId="2">EMIC_23Q2_SCDPT1B!$D$2</definedName>
    <definedName name="Wings_Statement_ID" localSheetId="3">EMIC_23Q2_SCDPT1B!$D$2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16" i="4" l="1"/>
  <c r="T318" i="4" s="1"/>
  <c r="M316" i="4"/>
  <c r="M318" i="4" s="1"/>
  <c r="L316" i="4"/>
  <c r="L318" i="4" s="1"/>
  <c r="V315" i="4"/>
  <c r="T315" i="4"/>
  <c r="S315" i="4"/>
  <c r="R315" i="4"/>
  <c r="Q315" i="4"/>
  <c r="O315" i="4"/>
  <c r="N315" i="4"/>
  <c r="M315" i="4"/>
  <c r="L315" i="4"/>
  <c r="K315" i="4"/>
  <c r="I315" i="4"/>
  <c r="U313" i="4"/>
  <c r="U315" i="4" s="1"/>
  <c r="P313" i="4"/>
  <c r="P315" i="4" s="1"/>
  <c r="V311" i="4"/>
  <c r="T311" i="4"/>
  <c r="S311" i="4"/>
  <c r="R311" i="4"/>
  <c r="Q311" i="4"/>
  <c r="O311" i="4"/>
  <c r="N311" i="4"/>
  <c r="M311" i="4"/>
  <c r="L311" i="4"/>
  <c r="K311" i="4"/>
  <c r="I311" i="4"/>
  <c r="U309" i="4"/>
  <c r="U311" i="4" s="1"/>
  <c r="P309" i="4"/>
  <c r="P311" i="4" s="1"/>
  <c r="V307" i="4"/>
  <c r="T307" i="4"/>
  <c r="S307" i="4"/>
  <c r="R307" i="4"/>
  <c r="Q307" i="4"/>
  <c r="O307" i="4"/>
  <c r="N307" i="4"/>
  <c r="M307" i="4"/>
  <c r="L307" i="4"/>
  <c r="K307" i="4"/>
  <c r="I307" i="4"/>
  <c r="AG305" i="4"/>
  <c r="U305" i="4"/>
  <c r="U307" i="4" s="1"/>
  <c r="P305" i="4"/>
  <c r="P307" i="4" s="1"/>
  <c r="V303" i="4"/>
  <c r="T303" i="4"/>
  <c r="S303" i="4"/>
  <c r="R303" i="4"/>
  <c r="Q303" i="4"/>
  <c r="O303" i="4"/>
  <c r="N303" i="4"/>
  <c r="M303" i="4"/>
  <c r="L303" i="4"/>
  <c r="K303" i="4"/>
  <c r="I303" i="4"/>
  <c r="AG301" i="4"/>
  <c r="U301" i="4"/>
  <c r="U303" i="4" s="1"/>
  <c r="P301" i="4"/>
  <c r="P303" i="4" s="1"/>
  <c r="V299" i="4"/>
  <c r="T299" i="4"/>
  <c r="S299" i="4"/>
  <c r="R299" i="4"/>
  <c r="Q299" i="4"/>
  <c r="O299" i="4"/>
  <c r="N299" i="4"/>
  <c r="M299" i="4"/>
  <c r="L299" i="4"/>
  <c r="K299" i="4"/>
  <c r="I299" i="4"/>
  <c r="AG297" i="4"/>
  <c r="U297" i="4"/>
  <c r="U299" i="4" s="1"/>
  <c r="P297" i="4"/>
  <c r="P299" i="4" s="1"/>
  <c r="V295" i="4"/>
  <c r="T295" i="4"/>
  <c r="S295" i="4"/>
  <c r="R295" i="4"/>
  <c r="Q295" i="4"/>
  <c r="O295" i="4"/>
  <c r="N295" i="4"/>
  <c r="M295" i="4"/>
  <c r="L295" i="4"/>
  <c r="K295" i="4"/>
  <c r="I295" i="4"/>
  <c r="AG293" i="4"/>
  <c r="U293" i="4"/>
  <c r="U295" i="4" s="1"/>
  <c r="P293" i="4"/>
  <c r="P295" i="4" s="1"/>
  <c r="V291" i="4"/>
  <c r="T291" i="4"/>
  <c r="S291" i="4"/>
  <c r="R291" i="4"/>
  <c r="Q291" i="4"/>
  <c r="O291" i="4"/>
  <c r="N291" i="4"/>
  <c r="M291" i="4"/>
  <c r="L291" i="4"/>
  <c r="K291" i="4"/>
  <c r="I291" i="4"/>
  <c r="AG289" i="4"/>
  <c r="U289" i="4"/>
  <c r="U291" i="4" s="1"/>
  <c r="P289" i="4"/>
  <c r="P291" i="4" s="1"/>
  <c r="V287" i="4"/>
  <c r="T287" i="4"/>
  <c r="S287" i="4"/>
  <c r="R287" i="4"/>
  <c r="Q287" i="4"/>
  <c r="O287" i="4"/>
  <c r="N287" i="4"/>
  <c r="M287" i="4"/>
  <c r="L287" i="4"/>
  <c r="K287" i="4"/>
  <c r="I287" i="4"/>
  <c r="AG285" i="4"/>
  <c r="U285" i="4"/>
  <c r="U287" i="4" s="1"/>
  <c r="P285" i="4"/>
  <c r="P287" i="4" s="1"/>
  <c r="V283" i="4"/>
  <c r="T283" i="4"/>
  <c r="S283" i="4"/>
  <c r="R283" i="4"/>
  <c r="Q283" i="4"/>
  <c r="O283" i="4"/>
  <c r="N283" i="4"/>
  <c r="M283" i="4"/>
  <c r="L283" i="4"/>
  <c r="K283" i="4"/>
  <c r="I283" i="4"/>
  <c r="AG281" i="4"/>
  <c r="U281" i="4"/>
  <c r="U283" i="4" s="1"/>
  <c r="P281" i="4"/>
  <c r="P283" i="4" s="1"/>
  <c r="V279" i="4"/>
  <c r="T279" i="4"/>
  <c r="S279" i="4"/>
  <c r="S316" i="4" s="1"/>
  <c r="S318" i="4" s="1"/>
  <c r="R279" i="4"/>
  <c r="Q279" i="4"/>
  <c r="O279" i="4"/>
  <c r="O316" i="4" s="1"/>
  <c r="O318" i="4" s="1"/>
  <c r="N279" i="4"/>
  <c r="M279" i="4"/>
  <c r="L279" i="4"/>
  <c r="K279" i="4"/>
  <c r="K316" i="4" s="1"/>
  <c r="K318" i="4" s="1"/>
  <c r="I279" i="4"/>
  <c r="U277" i="4"/>
  <c r="U279" i="4" s="1"/>
  <c r="P277" i="4"/>
  <c r="P279" i="4" s="1"/>
  <c r="V275" i="4"/>
  <c r="V316" i="4" s="1"/>
  <c r="V318" i="4" s="1"/>
  <c r="T275" i="4"/>
  <c r="S275" i="4"/>
  <c r="R275" i="4"/>
  <c r="R316" i="4" s="1"/>
  <c r="R318" i="4" s="1"/>
  <c r="Q275" i="4"/>
  <c r="Q316" i="4" s="1"/>
  <c r="Q318" i="4" s="1"/>
  <c r="O275" i="4"/>
  <c r="N275" i="4"/>
  <c r="N316" i="4" s="1"/>
  <c r="N318" i="4" s="1"/>
  <c r="M275" i="4"/>
  <c r="L275" i="4"/>
  <c r="K275" i="4"/>
  <c r="I275" i="4"/>
  <c r="I316" i="4" s="1"/>
  <c r="I318" i="4" s="1"/>
  <c r="U273" i="4"/>
  <c r="U275" i="4" s="1"/>
  <c r="P273" i="4"/>
  <c r="P275" i="4" s="1"/>
  <c r="T271" i="4"/>
  <c r="T319" i="4" s="1"/>
  <c r="Q271" i="4"/>
  <c r="Q319" i="4" s="1"/>
  <c r="M271" i="4"/>
  <c r="M319" i="4" s="1"/>
  <c r="L271" i="4"/>
  <c r="L319" i="4" s="1"/>
  <c r="T269" i="4"/>
  <c r="S269" i="4"/>
  <c r="S271" i="4" s="1"/>
  <c r="S319" i="4" s="1"/>
  <c r="R269" i="4"/>
  <c r="R271" i="4" s="1"/>
  <c r="R319" i="4" s="1"/>
  <c r="Q269" i="4"/>
  <c r="M269" i="4"/>
  <c r="L269" i="4"/>
  <c r="K269" i="4"/>
  <c r="K271" i="4" s="1"/>
  <c r="K319" i="4" s="1"/>
  <c r="I269" i="4"/>
  <c r="I271" i="4" s="1"/>
  <c r="I319" i="4" s="1"/>
  <c r="V268" i="4"/>
  <c r="T268" i="4"/>
  <c r="S268" i="4"/>
  <c r="R268" i="4"/>
  <c r="Q268" i="4"/>
  <c r="O268" i="4"/>
  <c r="N268" i="4"/>
  <c r="M268" i="4"/>
  <c r="L268" i="4"/>
  <c r="K268" i="4"/>
  <c r="I268" i="4"/>
  <c r="AG266" i="4"/>
  <c r="U266" i="4"/>
  <c r="U268" i="4" s="1"/>
  <c r="P266" i="4"/>
  <c r="P268" i="4" s="1"/>
  <c r="V264" i="4"/>
  <c r="T264" i="4"/>
  <c r="S264" i="4"/>
  <c r="R264" i="4"/>
  <c r="Q264" i="4"/>
  <c r="O264" i="4"/>
  <c r="N264" i="4"/>
  <c r="M264" i="4"/>
  <c r="L264" i="4"/>
  <c r="K264" i="4"/>
  <c r="I264" i="4"/>
  <c r="AG262" i="4"/>
  <c r="U262" i="4"/>
  <c r="U264" i="4" s="1"/>
  <c r="P262" i="4"/>
  <c r="P264" i="4" s="1"/>
  <c r="V260" i="4"/>
  <c r="T260" i="4"/>
  <c r="S260" i="4"/>
  <c r="R260" i="4"/>
  <c r="Q260" i="4"/>
  <c r="O260" i="4"/>
  <c r="N260" i="4"/>
  <c r="M260" i="4"/>
  <c r="L260" i="4"/>
  <c r="K260" i="4"/>
  <c r="I260" i="4"/>
  <c r="AG258" i="4"/>
  <c r="U258" i="4"/>
  <c r="U260" i="4" s="1"/>
  <c r="P258" i="4"/>
  <c r="P260" i="4" s="1"/>
  <c r="V256" i="4"/>
  <c r="V269" i="4" s="1"/>
  <c r="V271" i="4" s="1"/>
  <c r="V319" i="4" s="1"/>
  <c r="T256" i="4"/>
  <c r="S256" i="4"/>
  <c r="R256" i="4"/>
  <c r="Q256" i="4"/>
  <c r="O256" i="4"/>
  <c r="O269" i="4" s="1"/>
  <c r="O271" i="4" s="1"/>
  <c r="O319" i="4" s="1"/>
  <c r="N256" i="4"/>
  <c r="N269" i="4" s="1"/>
  <c r="N271" i="4" s="1"/>
  <c r="N319" i="4" s="1"/>
  <c r="M256" i="4"/>
  <c r="L256" i="4"/>
  <c r="K256" i="4"/>
  <c r="I256" i="4"/>
  <c r="AG254" i="4"/>
  <c r="U254" i="4"/>
  <c r="U256" i="4" s="1"/>
  <c r="P254" i="4"/>
  <c r="P256" i="4" s="1"/>
  <c r="P269" i="4" s="1"/>
  <c r="P271" i="4" s="1"/>
  <c r="V249" i="4"/>
  <c r="T249" i="4"/>
  <c r="S249" i="4"/>
  <c r="R249" i="4"/>
  <c r="Q249" i="4"/>
  <c r="O249" i="4"/>
  <c r="N249" i="4"/>
  <c r="M249" i="4"/>
  <c r="L249" i="4"/>
  <c r="K249" i="4"/>
  <c r="J249" i="4"/>
  <c r="I249" i="4"/>
  <c r="AG247" i="4"/>
  <c r="U247" i="4"/>
  <c r="U249" i="4" s="1"/>
  <c r="P247" i="4"/>
  <c r="P249" i="4" s="1"/>
  <c r="V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AG243" i="4"/>
  <c r="U243" i="4"/>
  <c r="U245" i="4" s="1"/>
  <c r="P243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AG239" i="4"/>
  <c r="U239" i="4"/>
  <c r="P239" i="4"/>
  <c r="V237" i="4"/>
  <c r="T237" i="4"/>
  <c r="S237" i="4"/>
  <c r="R237" i="4"/>
  <c r="Q237" i="4"/>
  <c r="O237" i="4"/>
  <c r="N237" i="4"/>
  <c r="M237" i="4"/>
  <c r="L237" i="4"/>
  <c r="K237" i="4"/>
  <c r="J237" i="4"/>
  <c r="I237" i="4"/>
  <c r="AG235" i="4"/>
  <c r="U235" i="4"/>
  <c r="U237" i="4" s="1"/>
  <c r="P235" i="4"/>
  <c r="P237" i="4" s="1"/>
  <c r="V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AG231" i="4"/>
  <c r="U231" i="4"/>
  <c r="U233" i="4" s="1"/>
  <c r="P231" i="4"/>
  <c r="V229" i="4"/>
  <c r="T229" i="4"/>
  <c r="S229" i="4"/>
  <c r="R229" i="4"/>
  <c r="Q229" i="4"/>
  <c r="O229" i="4"/>
  <c r="N229" i="4"/>
  <c r="M229" i="4"/>
  <c r="L229" i="4"/>
  <c r="K229" i="4"/>
  <c r="J229" i="4"/>
  <c r="I229" i="4"/>
  <c r="AG227" i="4"/>
  <c r="U227" i="4"/>
  <c r="P227" i="4"/>
  <c r="AG226" i="4"/>
  <c r="U226" i="4"/>
  <c r="P226" i="4"/>
  <c r="AG225" i="4"/>
  <c r="U225" i="4"/>
  <c r="P225" i="4"/>
  <c r="AG224" i="4"/>
  <c r="U224" i="4"/>
  <c r="P224" i="4"/>
  <c r="AG223" i="4"/>
  <c r="U223" i="4"/>
  <c r="P223" i="4"/>
  <c r="AG222" i="4"/>
  <c r="U222" i="4"/>
  <c r="P222" i="4"/>
  <c r="AG221" i="4"/>
  <c r="U221" i="4"/>
  <c r="P221" i="4"/>
  <c r="AG220" i="4"/>
  <c r="U220" i="4"/>
  <c r="P220" i="4"/>
  <c r="AG219" i="4"/>
  <c r="U219" i="4"/>
  <c r="P219" i="4"/>
  <c r="AG218" i="4"/>
  <c r="U218" i="4"/>
  <c r="P218" i="4"/>
  <c r="AG217" i="4"/>
  <c r="U217" i="4"/>
  <c r="P217" i="4"/>
  <c r="AG216" i="4"/>
  <c r="U216" i="4"/>
  <c r="P216" i="4"/>
  <c r="AG215" i="4"/>
  <c r="U215" i="4"/>
  <c r="P215" i="4"/>
  <c r="AG214" i="4"/>
  <c r="U214" i="4"/>
  <c r="P214" i="4"/>
  <c r="AG213" i="4"/>
  <c r="U213" i="4"/>
  <c r="P213" i="4"/>
  <c r="AG212" i="4"/>
  <c r="U212" i="4"/>
  <c r="P212" i="4"/>
  <c r="AG211" i="4"/>
  <c r="U211" i="4"/>
  <c r="P211" i="4"/>
  <c r="AG210" i="4"/>
  <c r="U210" i="4"/>
  <c r="P210" i="4"/>
  <c r="AG209" i="4"/>
  <c r="U209" i="4"/>
  <c r="P209" i="4"/>
  <c r="AG208" i="4"/>
  <c r="U208" i="4"/>
  <c r="P208" i="4"/>
  <c r="AG207" i="4"/>
  <c r="U207" i="4"/>
  <c r="P207" i="4"/>
  <c r="AG206" i="4"/>
  <c r="U206" i="4"/>
  <c r="P206" i="4"/>
  <c r="AG205" i="4"/>
  <c r="U205" i="4"/>
  <c r="P205" i="4"/>
  <c r="AG204" i="4"/>
  <c r="U204" i="4"/>
  <c r="P204" i="4"/>
  <c r="AG203" i="4"/>
  <c r="U203" i="4"/>
  <c r="P203" i="4"/>
  <c r="AG202" i="4"/>
  <c r="U202" i="4"/>
  <c r="P202" i="4"/>
  <c r="AG201" i="4"/>
  <c r="U201" i="4"/>
  <c r="P201" i="4"/>
  <c r="AG200" i="4"/>
  <c r="U200" i="4"/>
  <c r="P200" i="4"/>
  <c r="AG199" i="4"/>
  <c r="U199" i="4"/>
  <c r="P199" i="4"/>
  <c r="AG198" i="4"/>
  <c r="U198" i="4"/>
  <c r="P198" i="4"/>
  <c r="AG197" i="4"/>
  <c r="U197" i="4"/>
  <c r="P197" i="4"/>
  <c r="AG196" i="4"/>
  <c r="U196" i="4"/>
  <c r="P196" i="4"/>
  <c r="AG195" i="4"/>
  <c r="U195" i="4"/>
  <c r="P195" i="4"/>
  <c r="AG194" i="4"/>
  <c r="U194" i="4"/>
  <c r="P194" i="4"/>
  <c r="AG193" i="4"/>
  <c r="U193" i="4"/>
  <c r="P193" i="4"/>
  <c r="AG192" i="4"/>
  <c r="U192" i="4"/>
  <c r="P192" i="4"/>
  <c r="AG191" i="4"/>
  <c r="U191" i="4"/>
  <c r="P191" i="4"/>
  <c r="AG190" i="4"/>
  <c r="U190" i="4"/>
  <c r="P190" i="4"/>
  <c r="AG189" i="4"/>
  <c r="U189" i="4"/>
  <c r="P189" i="4"/>
  <c r="AG188" i="4"/>
  <c r="U188" i="4"/>
  <c r="P188" i="4"/>
  <c r="AG187" i="4"/>
  <c r="U187" i="4"/>
  <c r="P187" i="4"/>
  <c r="AG186" i="4"/>
  <c r="U186" i="4"/>
  <c r="P186" i="4"/>
  <c r="AG185" i="4"/>
  <c r="U185" i="4"/>
  <c r="P185" i="4"/>
  <c r="AG184" i="4"/>
  <c r="U184" i="4"/>
  <c r="P184" i="4"/>
  <c r="AG183" i="4"/>
  <c r="U183" i="4"/>
  <c r="P183" i="4"/>
  <c r="AG182" i="4"/>
  <c r="U182" i="4"/>
  <c r="P182" i="4"/>
  <c r="AG181" i="4"/>
  <c r="U181" i="4"/>
  <c r="P181" i="4"/>
  <c r="AG180" i="4"/>
  <c r="U180" i="4"/>
  <c r="P180" i="4"/>
  <c r="AG179" i="4"/>
  <c r="U179" i="4"/>
  <c r="P179" i="4"/>
  <c r="AG178" i="4"/>
  <c r="U178" i="4"/>
  <c r="P178" i="4"/>
  <c r="AG177" i="4"/>
  <c r="U177" i="4"/>
  <c r="P177" i="4"/>
  <c r="AG176" i="4"/>
  <c r="U176" i="4"/>
  <c r="P176" i="4"/>
  <c r="AG175" i="4"/>
  <c r="U175" i="4"/>
  <c r="P175" i="4"/>
  <c r="AG174" i="4"/>
  <c r="U174" i="4"/>
  <c r="P174" i="4"/>
  <c r="AG173" i="4"/>
  <c r="U173" i="4"/>
  <c r="P173" i="4"/>
  <c r="AG172" i="4"/>
  <c r="U172" i="4"/>
  <c r="P172" i="4"/>
  <c r="AG171" i="4"/>
  <c r="U171" i="4"/>
  <c r="P171" i="4"/>
  <c r="AG170" i="4"/>
  <c r="U170" i="4"/>
  <c r="P170" i="4"/>
  <c r="AG169" i="4"/>
  <c r="U169" i="4"/>
  <c r="P169" i="4"/>
  <c r="AG168" i="4"/>
  <c r="U168" i="4"/>
  <c r="P168" i="4"/>
  <c r="AG167" i="4"/>
  <c r="U167" i="4"/>
  <c r="P167" i="4"/>
  <c r="AG166" i="4"/>
  <c r="U166" i="4"/>
  <c r="P166" i="4"/>
  <c r="AG165" i="4"/>
  <c r="U165" i="4"/>
  <c r="P165" i="4"/>
  <c r="AG164" i="4"/>
  <c r="U164" i="4"/>
  <c r="P164" i="4"/>
  <c r="AG163" i="4"/>
  <c r="U163" i="4"/>
  <c r="P163" i="4"/>
  <c r="AG162" i="4"/>
  <c r="U162" i="4"/>
  <c r="P162" i="4"/>
  <c r="AG161" i="4"/>
  <c r="U161" i="4"/>
  <c r="P161" i="4"/>
  <c r="AG160" i="4"/>
  <c r="U160" i="4"/>
  <c r="P160" i="4"/>
  <c r="AG159" i="4"/>
  <c r="U159" i="4"/>
  <c r="P159" i="4"/>
  <c r="AG158" i="4"/>
  <c r="U158" i="4"/>
  <c r="P158" i="4"/>
  <c r="AG157" i="4"/>
  <c r="U157" i="4"/>
  <c r="P157" i="4"/>
  <c r="AG156" i="4"/>
  <c r="U156" i="4"/>
  <c r="P156" i="4"/>
  <c r="AG155" i="4"/>
  <c r="U155" i="4"/>
  <c r="P155" i="4"/>
  <c r="AG154" i="4"/>
  <c r="U154" i="4"/>
  <c r="P154" i="4"/>
  <c r="AG153" i="4"/>
  <c r="U153" i="4"/>
  <c r="P153" i="4"/>
  <c r="AG152" i="4"/>
  <c r="U152" i="4"/>
  <c r="P152" i="4"/>
  <c r="AG151" i="4"/>
  <c r="U151" i="4"/>
  <c r="P151" i="4"/>
  <c r="AG150" i="4"/>
  <c r="U150" i="4"/>
  <c r="P150" i="4"/>
  <c r="AG149" i="4"/>
  <c r="U149" i="4"/>
  <c r="P149" i="4"/>
  <c r="AG148" i="4"/>
  <c r="U148" i="4"/>
  <c r="P148" i="4"/>
  <c r="AG147" i="4"/>
  <c r="U147" i="4"/>
  <c r="P147" i="4"/>
  <c r="AG146" i="4"/>
  <c r="U146" i="4"/>
  <c r="P146" i="4"/>
  <c r="AG145" i="4"/>
  <c r="U145" i="4"/>
  <c r="P145" i="4"/>
  <c r="AG144" i="4"/>
  <c r="U144" i="4"/>
  <c r="P144" i="4"/>
  <c r="AG143" i="4"/>
  <c r="U143" i="4"/>
  <c r="P143" i="4"/>
  <c r="AG142" i="4"/>
  <c r="U142" i="4"/>
  <c r="P142" i="4"/>
  <c r="AG141" i="4"/>
  <c r="U141" i="4"/>
  <c r="P141" i="4"/>
  <c r="AG140" i="4"/>
  <c r="U140" i="4"/>
  <c r="P140" i="4"/>
  <c r="AG139" i="4"/>
  <c r="U139" i="4"/>
  <c r="P139" i="4"/>
  <c r="AG138" i="4"/>
  <c r="U138" i="4"/>
  <c r="P138" i="4"/>
  <c r="AG137" i="4"/>
  <c r="U137" i="4"/>
  <c r="P137" i="4"/>
  <c r="AG136" i="4"/>
  <c r="U136" i="4"/>
  <c r="P136" i="4"/>
  <c r="AG135" i="4"/>
  <c r="U135" i="4"/>
  <c r="P135" i="4"/>
  <c r="AG134" i="4"/>
  <c r="U134" i="4"/>
  <c r="P134" i="4"/>
  <c r="AG133" i="4"/>
  <c r="U133" i="4"/>
  <c r="P133" i="4"/>
  <c r="AG132" i="4"/>
  <c r="U132" i="4"/>
  <c r="P132" i="4"/>
  <c r="AG131" i="4"/>
  <c r="U131" i="4"/>
  <c r="P131" i="4"/>
  <c r="AG130" i="4"/>
  <c r="U130" i="4"/>
  <c r="P130" i="4"/>
  <c r="AG129" i="4"/>
  <c r="U129" i="4"/>
  <c r="P129" i="4"/>
  <c r="AG128" i="4"/>
  <c r="U128" i="4"/>
  <c r="P128" i="4"/>
  <c r="AG127" i="4"/>
  <c r="U127" i="4"/>
  <c r="P127" i="4"/>
  <c r="AG126" i="4"/>
  <c r="U126" i="4"/>
  <c r="P126" i="4"/>
  <c r="AG125" i="4"/>
  <c r="U125" i="4"/>
  <c r="P125" i="4"/>
  <c r="AG124" i="4"/>
  <c r="U124" i="4"/>
  <c r="P124" i="4"/>
  <c r="AG123" i="4"/>
  <c r="U123" i="4"/>
  <c r="P123" i="4"/>
  <c r="AG122" i="4"/>
  <c r="U122" i="4"/>
  <c r="P122" i="4"/>
  <c r="AG121" i="4"/>
  <c r="U121" i="4"/>
  <c r="P121" i="4"/>
  <c r="AG120" i="4"/>
  <c r="U120" i="4"/>
  <c r="P120" i="4"/>
  <c r="AG119" i="4"/>
  <c r="U119" i="4"/>
  <c r="P119" i="4"/>
  <c r="AG118" i="4"/>
  <c r="U118" i="4"/>
  <c r="P118" i="4"/>
  <c r="AG117" i="4"/>
  <c r="U117" i="4"/>
  <c r="P117" i="4"/>
  <c r="AG116" i="4"/>
  <c r="U116" i="4"/>
  <c r="P116" i="4"/>
  <c r="AG115" i="4"/>
  <c r="U115" i="4"/>
  <c r="P115" i="4"/>
  <c r="AG114" i="4"/>
  <c r="U114" i="4"/>
  <c r="P114" i="4"/>
  <c r="AG113" i="4"/>
  <c r="U113" i="4"/>
  <c r="P113" i="4"/>
  <c r="AG112" i="4"/>
  <c r="U112" i="4"/>
  <c r="P112" i="4"/>
  <c r="AG111" i="4"/>
  <c r="U111" i="4"/>
  <c r="P111" i="4"/>
  <c r="AG110" i="4"/>
  <c r="U110" i="4"/>
  <c r="P110" i="4"/>
  <c r="AG109" i="4"/>
  <c r="U109" i="4"/>
  <c r="P109" i="4"/>
  <c r="AG108" i="4"/>
  <c r="U108" i="4"/>
  <c r="P108" i="4"/>
  <c r="AG107" i="4"/>
  <c r="U107" i="4"/>
  <c r="P107" i="4"/>
  <c r="AG106" i="4"/>
  <c r="U106" i="4"/>
  <c r="P106" i="4"/>
  <c r="AG105" i="4"/>
  <c r="U105" i="4"/>
  <c r="P105" i="4"/>
  <c r="AG104" i="4"/>
  <c r="U104" i="4"/>
  <c r="P104" i="4"/>
  <c r="AG103" i="4"/>
  <c r="U103" i="4"/>
  <c r="P103" i="4"/>
  <c r="AG102" i="4"/>
  <c r="U102" i="4"/>
  <c r="P102" i="4"/>
  <c r="AG101" i="4"/>
  <c r="U101" i="4"/>
  <c r="P101" i="4"/>
  <c r="AG100" i="4"/>
  <c r="U100" i="4"/>
  <c r="P100" i="4"/>
  <c r="AG99" i="4"/>
  <c r="U99" i="4"/>
  <c r="P99" i="4"/>
  <c r="AG98" i="4"/>
  <c r="U98" i="4"/>
  <c r="P98" i="4"/>
  <c r="AG97" i="4"/>
  <c r="U97" i="4"/>
  <c r="P97" i="4"/>
  <c r="AG96" i="4"/>
  <c r="U96" i="4"/>
  <c r="P96" i="4"/>
  <c r="AG95" i="4"/>
  <c r="U95" i="4"/>
  <c r="P95" i="4"/>
  <c r="AG94" i="4"/>
  <c r="U94" i="4"/>
  <c r="P94" i="4"/>
  <c r="AG93" i="4"/>
  <c r="U93" i="4"/>
  <c r="P93" i="4"/>
  <c r="AG92" i="4"/>
  <c r="U92" i="4"/>
  <c r="P92" i="4"/>
  <c r="AG91" i="4"/>
  <c r="U91" i="4"/>
  <c r="P91" i="4"/>
  <c r="AG90" i="4"/>
  <c r="U90" i="4"/>
  <c r="P90" i="4"/>
  <c r="AG89" i="4"/>
  <c r="U89" i="4"/>
  <c r="P89" i="4"/>
  <c r="AG88" i="4"/>
  <c r="U88" i="4"/>
  <c r="P88" i="4"/>
  <c r="AG87" i="4"/>
  <c r="U87" i="4"/>
  <c r="P87" i="4"/>
  <c r="AG86" i="4"/>
  <c r="U86" i="4"/>
  <c r="P86" i="4"/>
  <c r="AG85" i="4"/>
  <c r="U85" i="4"/>
  <c r="P85" i="4"/>
  <c r="AG84" i="4"/>
  <c r="U84" i="4"/>
  <c r="P84" i="4"/>
  <c r="AG83" i="4"/>
  <c r="U83" i="4"/>
  <c r="P83" i="4"/>
  <c r="AG82" i="4"/>
  <c r="U82" i="4"/>
  <c r="P82" i="4"/>
  <c r="AG81" i="4"/>
  <c r="U81" i="4"/>
  <c r="P81" i="4"/>
  <c r="AG80" i="4"/>
  <c r="U80" i="4"/>
  <c r="P80" i="4"/>
  <c r="AG79" i="4"/>
  <c r="U79" i="4"/>
  <c r="P79" i="4"/>
  <c r="AG78" i="4"/>
  <c r="U78" i="4"/>
  <c r="P78" i="4"/>
  <c r="AG77" i="4"/>
  <c r="U77" i="4"/>
  <c r="P77" i="4"/>
  <c r="AG76" i="4"/>
  <c r="U76" i="4"/>
  <c r="P76" i="4"/>
  <c r="AG75" i="4"/>
  <c r="U75" i="4"/>
  <c r="P75" i="4"/>
  <c r="AG74" i="4"/>
  <c r="U74" i="4"/>
  <c r="P74" i="4"/>
  <c r="AG73" i="4"/>
  <c r="U73" i="4"/>
  <c r="P73" i="4"/>
  <c r="AG72" i="4"/>
  <c r="U72" i="4"/>
  <c r="P72" i="4"/>
  <c r="AG71" i="4"/>
  <c r="U71" i="4"/>
  <c r="P71" i="4"/>
  <c r="AG70" i="4"/>
  <c r="U70" i="4"/>
  <c r="P70" i="4"/>
  <c r="AG69" i="4"/>
  <c r="U69" i="4"/>
  <c r="P69" i="4"/>
  <c r="AG68" i="4"/>
  <c r="U68" i="4"/>
  <c r="P68" i="4"/>
  <c r="AG67" i="4"/>
  <c r="U67" i="4"/>
  <c r="P67" i="4"/>
  <c r="AG66" i="4"/>
  <c r="U66" i="4"/>
  <c r="P66" i="4"/>
  <c r="AG65" i="4"/>
  <c r="U65" i="4"/>
  <c r="P65" i="4"/>
  <c r="AG64" i="4"/>
  <c r="U64" i="4"/>
  <c r="P64" i="4"/>
  <c r="AG63" i="4"/>
  <c r="U63" i="4"/>
  <c r="P63" i="4"/>
  <c r="AG62" i="4"/>
  <c r="U62" i="4"/>
  <c r="P62" i="4"/>
  <c r="AG61" i="4"/>
  <c r="U61" i="4"/>
  <c r="P61" i="4"/>
  <c r="AG60" i="4"/>
  <c r="U60" i="4"/>
  <c r="P60" i="4"/>
  <c r="AG59" i="4"/>
  <c r="U59" i="4"/>
  <c r="P59" i="4"/>
  <c r="AG58" i="4"/>
  <c r="U58" i="4"/>
  <c r="P58" i="4"/>
  <c r="AG57" i="4"/>
  <c r="U57" i="4"/>
  <c r="P57" i="4"/>
  <c r="AG56" i="4"/>
  <c r="U56" i="4"/>
  <c r="P56" i="4"/>
  <c r="AG55" i="4"/>
  <c r="U55" i="4"/>
  <c r="P55" i="4"/>
  <c r="AG54" i="4"/>
  <c r="U54" i="4"/>
  <c r="P54" i="4"/>
  <c r="AG53" i="4"/>
  <c r="U53" i="4"/>
  <c r="P53" i="4"/>
  <c r="AG52" i="4"/>
  <c r="U52" i="4"/>
  <c r="P52" i="4"/>
  <c r="AG51" i="4"/>
  <c r="U51" i="4"/>
  <c r="P51" i="4"/>
  <c r="AG50" i="4"/>
  <c r="U50" i="4"/>
  <c r="P50" i="4"/>
  <c r="AG49" i="4"/>
  <c r="U49" i="4"/>
  <c r="P49" i="4"/>
  <c r="AG48" i="4"/>
  <c r="U48" i="4"/>
  <c r="P48" i="4"/>
  <c r="AG47" i="4"/>
  <c r="U47" i="4"/>
  <c r="P47" i="4"/>
  <c r="AG46" i="4"/>
  <c r="U46" i="4"/>
  <c r="P46" i="4"/>
  <c r="AG45" i="4"/>
  <c r="U45" i="4"/>
  <c r="P45" i="4"/>
  <c r="AG44" i="4"/>
  <c r="U44" i="4"/>
  <c r="P44" i="4"/>
  <c r="AG43" i="4"/>
  <c r="U43" i="4"/>
  <c r="P43" i="4"/>
  <c r="AG42" i="4"/>
  <c r="U42" i="4"/>
  <c r="P42" i="4"/>
  <c r="AG41" i="4"/>
  <c r="U41" i="4"/>
  <c r="P41" i="4"/>
  <c r="AG40" i="4"/>
  <c r="U40" i="4"/>
  <c r="P40" i="4"/>
  <c r="AG39" i="4"/>
  <c r="U39" i="4"/>
  <c r="P39" i="4"/>
  <c r="AG38" i="4"/>
  <c r="U38" i="4"/>
  <c r="P38" i="4"/>
  <c r="AG37" i="4"/>
  <c r="U37" i="4"/>
  <c r="P37" i="4"/>
  <c r="AG36" i="4"/>
  <c r="U36" i="4"/>
  <c r="P36" i="4"/>
  <c r="AG35" i="4"/>
  <c r="U35" i="4"/>
  <c r="P35" i="4"/>
  <c r="AG34" i="4"/>
  <c r="U34" i="4"/>
  <c r="P34" i="4"/>
  <c r="AG33" i="4"/>
  <c r="U33" i="4"/>
  <c r="P33" i="4"/>
  <c r="P229" i="4" s="1"/>
  <c r="AG32" i="4"/>
  <c r="U32" i="4"/>
  <c r="P32" i="4"/>
  <c r="AG31" i="4"/>
  <c r="U31" i="4"/>
  <c r="P31" i="4"/>
  <c r="AG30" i="4"/>
  <c r="U30" i="4"/>
  <c r="P30" i="4"/>
  <c r="AG29" i="4"/>
  <c r="U29" i="4"/>
  <c r="U229" i="4" s="1"/>
  <c r="P29" i="4"/>
  <c r="V27" i="4"/>
  <c r="T27" i="4"/>
  <c r="S27" i="4"/>
  <c r="R27" i="4"/>
  <c r="Q27" i="4"/>
  <c r="O27" i="4"/>
  <c r="N27" i="4"/>
  <c r="M27" i="4"/>
  <c r="L27" i="4"/>
  <c r="K27" i="4"/>
  <c r="J27" i="4"/>
  <c r="I27" i="4"/>
  <c r="AG25" i="4"/>
  <c r="U25" i="4"/>
  <c r="U27" i="4" s="1"/>
  <c r="P25" i="4"/>
  <c r="P27" i="4" s="1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AG21" i="4"/>
  <c r="U21" i="4"/>
  <c r="P21" i="4"/>
  <c r="V19" i="4"/>
  <c r="U19" i="4"/>
  <c r="T19" i="4"/>
  <c r="S19" i="4"/>
  <c r="R19" i="4"/>
  <c r="Q19" i="4"/>
  <c r="O19" i="4"/>
  <c r="N19" i="4"/>
  <c r="M19" i="4"/>
  <c r="M250" i="4" s="1"/>
  <c r="M252" i="4" s="1"/>
  <c r="M320" i="4" s="1"/>
  <c r="L19" i="4"/>
  <c r="K19" i="4"/>
  <c r="J19" i="4"/>
  <c r="I19" i="4"/>
  <c r="AG17" i="4"/>
  <c r="U17" i="4"/>
  <c r="P17" i="4"/>
  <c r="P19" i="4" s="1"/>
  <c r="V15" i="4"/>
  <c r="T15" i="4"/>
  <c r="S15" i="4"/>
  <c r="R15" i="4"/>
  <c r="Q15" i="4"/>
  <c r="O15" i="4"/>
  <c r="N15" i="4"/>
  <c r="M15" i="4"/>
  <c r="L15" i="4"/>
  <c r="K15" i="4"/>
  <c r="J15" i="4"/>
  <c r="I15" i="4"/>
  <c r="AG13" i="4"/>
  <c r="U13" i="4"/>
  <c r="U15" i="4" s="1"/>
  <c r="P13" i="4"/>
  <c r="P15" i="4" s="1"/>
  <c r="V11" i="4"/>
  <c r="V250" i="4" s="1"/>
  <c r="V252" i="4" s="1"/>
  <c r="V320" i="4" s="1"/>
  <c r="T11" i="4"/>
  <c r="T250" i="4" s="1"/>
  <c r="T252" i="4" s="1"/>
  <c r="T320" i="4" s="1"/>
  <c r="S11" i="4"/>
  <c r="S250" i="4" s="1"/>
  <c r="S252" i="4" s="1"/>
  <c r="S320" i="4" s="1"/>
  <c r="R11" i="4"/>
  <c r="R250" i="4" s="1"/>
  <c r="R252" i="4" s="1"/>
  <c r="R320" i="4" s="1"/>
  <c r="Q11" i="4"/>
  <c r="Q250" i="4" s="1"/>
  <c r="Q252" i="4" s="1"/>
  <c r="Q320" i="4" s="1"/>
  <c r="P11" i="4"/>
  <c r="O11" i="4"/>
  <c r="O250" i="4" s="1"/>
  <c r="O252" i="4" s="1"/>
  <c r="O320" i="4" s="1"/>
  <c r="N11" i="4"/>
  <c r="N250" i="4" s="1"/>
  <c r="N252" i="4" s="1"/>
  <c r="M11" i="4"/>
  <c r="L11" i="4"/>
  <c r="L250" i="4" s="1"/>
  <c r="L252" i="4" s="1"/>
  <c r="L320" i="4" s="1"/>
  <c r="K11" i="4"/>
  <c r="K250" i="4" s="1"/>
  <c r="K252" i="4" s="1"/>
  <c r="K320" i="4" s="1"/>
  <c r="J11" i="4"/>
  <c r="J250" i="4" s="1"/>
  <c r="J252" i="4" s="1"/>
  <c r="I11" i="4"/>
  <c r="I250" i="4" s="1"/>
  <c r="I252" i="4" s="1"/>
  <c r="I320" i="4" s="1"/>
  <c r="AG9" i="4"/>
  <c r="U9" i="4"/>
  <c r="U11" i="4" s="1"/>
  <c r="P9" i="4"/>
  <c r="D2" i="4"/>
  <c r="C2" i="4"/>
  <c r="K188" i="3"/>
  <c r="I188" i="3"/>
  <c r="K183" i="3"/>
  <c r="I183" i="3"/>
  <c r="K179" i="3"/>
  <c r="I179" i="3"/>
  <c r="U177" i="3"/>
  <c r="K175" i="3"/>
  <c r="I175" i="3"/>
  <c r="U173" i="3"/>
  <c r="K171" i="3"/>
  <c r="I171" i="3"/>
  <c r="U169" i="3"/>
  <c r="K167" i="3"/>
  <c r="I167" i="3"/>
  <c r="U165" i="3"/>
  <c r="K163" i="3"/>
  <c r="I163" i="3"/>
  <c r="U161" i="3"/>
  <c r="K159" i="3"/>
  <c r="I159" i="3"/>
  <c r="U157" i="3"/>
  <c r="K155" i="3"/>
  <c r="I155" i="3"/>
  <c r="U153" i="3"/>
  <c r="K151" i="3"/>
  <c r="I151" i="3"/>
  <c r="K147" i="3"/>
  <c r="K189" i="3" s="1"/>
  <c r="K191" i="3" s="1"/>
  <c r="I147" i="3"/>
  <c r="I189" i="3" s="1"/>
  <c r="I191" i="3" s="1"/>
  <c r="K140" i="3"/>
  <c r="I140" i="3"/>
  <c r="U138" i="3"/>
  <c r="K136" i="3"/>
  <c r="I136" i="3"/>
  <c r="U134" i="3"/>
  <c r="K132" i="3"/>
  <c r="K141" i="3" s="1"/>
  <c r="K143" i="3" s="1"/>
  <c r="K192" i="3" s="1"/>
  <c r="I132" i="3"/>
  <c r="U130" i="3"/>
  <c r="K128" i="3"/>
  <c r="I128" i="3"/>
  <c r="I141" i="3" s="1"/>
  <c r="I143" i="3" s="1"/>
  <c r="I192" i="3" s="1"/>
  <c r="U126" i="3"/>
  <c r="K121" i="3"/>
  <c r="J121" i="3"/>
  <c r="I121" i="3"/>
  <c r="U119" i="3"/>
  <c r="K117" i="3"/>
  <c r="J117" i="3"/>
  <c r="I117" i="3"/>
  <c r="U115" i="3"/>
  <c r="K113" i="3"/>
  <c r="J113" i="3"/>
  <c r="I113" i="3"/>
  <c r="U111" i="3"/>
  <c r="K109" i="3"/>
  <c r="J109" i="3"/>
  <c r="I109" i="3"/>
  <c r="U107" i="3"/>
  <c r="K105" i="3"/>
  <c r="J105" i="3"/>
  <c r="I105" i="3"/>
  <c r="U103" i="3"/>
  <c r="K101" i="3"/>
  <c r="J101" i="3"/>
  <c r="I101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K27" i="3"/>
  <c r="J27" i="3"/>
  <c r="I27" i="3"/>
  <c r="U25" i="3"/>
  <c r="K23" i="3"/>
  <c r="J23" i="3"/>
  <c r="I23" i="3"/>
  <c r="U21" i="3"/>
  <c r="K19" i="3"/>
  <c r="J19" i="3"/>
  <c r="I19" i="3"/>
  <c r="U17" i="3"/>
  <c r="K15" i="3"/>
  <c r="J15" i="3"/>
  <c r="I15" i="3"/>
  <c r="U13" i="3"/>
  <c r="K11" i="3"/>
  <c r="K122" i="3" s="1"/>
  <c r="K124" i="3" s="1"/>
  <c r="K193" i="3" s="1"/>
  <c r="J11" i="3"/>
  <c r="J122" i="3" s="1"/>
  <c r="J124" i="3" s="1"/>
  <c r="I11" i="3"/>
  <c r="I122" i="3" s="1"/>
  <c r="I124" i="3" s="1"/>
  <c r="U9" i="3"/>
  <c r="D2" i="3"/>
  <c r="C2" i="3"/>
  <c r="D2" i="2"/>
  <c r="C2" i="2"/>
  <c r="K21" i="1"/>
  <c r="K22" i="1" s="1"/>
  <c r="J21" i="1"/>
  <c r="J22" i="1" s="1"/>
  <c r="H21" i="1"/>
  <c r="H22" i="1" s="1"/>
  <c r="G21" i="1"/>
  <c r="F21" i="1"/>
  <c r="E21" i="1"/>
  <c r="I20" i="1"/>
  <c r="D20" i="1"/>
  <c r="D19" i="1"/>
  <c r="I19" i="1" s="1"/>
  <c r="I18" i="1"/>
  <c r="D18" i="1"/>
  <c r="D17" i="1"/>
  <c r="I17" i="1" s="1"/>
  <c r="I16" i="1"/>
  <c r="D16" i="1"/>
  <c r="D15" i="1"/>
  <c r="I15" i="1" s="1"/>
  <c r="K14" i="1"/>
  <c r="J14" i="1"/>
  <c r="H14" i="1"/>
  <c r="G14" i="1"/>
  <c r="G22" i="1" s="1"/>
  <c r="F14" i="1"/>
  <c r="F22" i="1" s="1"/>
  <c r="E14" i="1"/>
  <c r="E22" i="1" s="1"/>
  <c r="I13" i="1"/>
  <c r="D13" i="1"/>
  <c r="D12" i="1"/>
  <c r="I12" i="1" s="1"/>
  <c r="I11" i="1"/>
  <c r="D11" i="1"/>
  <c r="D10" i="1"/>
  <c r="I10" i="1" s="1"/>
  <c r="I9" i="1"/>
  <c r="D9" i="1"/>
  <c r="D8" i="1"/>
  <c r="I8" i="1" s="1"/>
  <c r="U316" i="4" l="1"/>
  <c r="U318" i="4" s="1"/>
  <c r="I193" i="3"/>
  <c r="N320" i="4"/>
  <c r="U269" i="4"/>
  <c r="U271" i="4" s="1"/>
  <c r="U319" i="4" s="1"/>
  <c r="U250" i="4"/>
  <c r="U252" i="4" s="1"/>
  <c r="I14" i="1"/>
  <c r="P250" i="4"/>
  <c r="P252" i="4" s="1"/>
  <c r="I21" i="1"/>
  <c r="P316" i="4"/>
  <c r="P318" i="4" s="1"/>
  <c r="P319" i="4" s="1"/>
  <c r="D14" i="1"/>
  <c r="D22" i="1" s="1"/>
  <c r="D21" i="1"/>
  <c r="I22" i="1" l="1"/>
  <c r="U320" i="4"/>
  <c r="P320" i="4"/>
</calcChain>
</file>

<file path=xl/sharedStrings.xml><?xml version="1.0" encoding="utf-8"?>
<sst xmlns="http://schemas.openxmlformats.org/spreadsheetml/2006/main" count="6793" uniqueCount="1450">
  <si>
    <t>STATEMENT AS OF JUNE 30, 2023 OF THE ENACT MORTGAGE INSURANCE CORPORATION</t>
  </si>
  <si>
    <t xml:space="preserve">Non-Trading Activity During Current Quarter </t>
  </si>
  <si>
    <t>04</t>
  </si>
  <si>
    <t>08</t>
  </si>
  <si>
    <t>Preferred Stock - NAIC 3</t>
  </si>
  <si>
    <t>11</t>
  </si>
  <si>
    <t>15</t>
  </si>
  <si>
    <t>BANC OF AMERICA SECURITIES LLC</t>
  </si>
  <si>
    <t/>
  </si>
  <si>
    <t>0709999999</t>
  </si>
  <si>
    <t>AMEREN ILLINOIS CO   4.950% 06/01/33</t>
  </si>
  <si>
    <t>AMERICAN TOWER CORP</t>
  </si>
  <si>
    <t>04621X-AN-8</t>
  </si>
  <si>
    <t>B</t>
  </si>
  <si>
    <t>16411Q-AP-6</t>
  </si>
  <si>
    <t>CONSTELLATION BRANDS INC   4.900% 05/01/33</t>
  </si>
  <si>
    <t>302491-AX-3</t>
  </si>
  <si>
    <t>GENERAL MOTORS GFORT 2023-1 Series 144A   5.730% 06/15/28</t>
  </si>
  <si>
    <t>GM FINANCIAL REVOLVING RECEIVA GM FINANCIAL REVOLVING RECEIVA   5.560% 04/11/35</t>
  </si>
  <si>
    <t>2549003MEX7YMKLGI239</t>
  </si>
  <si>
    <t>REYES HOLDINGS LLC</t>
  </si>
  <si>
    <t>T-MOBILE USA INC</t>
  </si>
  <si>
    <t>Y87794H0US1R65VBXU25</t>
  </si>
  <si>
    <t>08IRJODWFYBI7QWRGS31</t>
  </si>
  <si>
    <t>WHEELS FLEET LEASE FUNDING LLC Series 144A   5.800% 04/18/38</t>
  </si>
  <si>
    <t>FAIRFAX FINANCIAL HOLDINGS LTD   5.625% 08/16/32</t>
  </si>
  <si>
    <t>AKER BP ASA Series 144A   6.000% 06/13/33</t>
  </si>
  <si>
    <t>478375-AH-1</t>
  </si>
  <si>
    <t>5310000000</t>
  </si>
  <si>
    <t>Subtotal - Common Stocks - Exchange Traded Funds</t>
  </si>
  <si>
    <t>Total - Common Stocks - Part 5</t>
  </si>
  <si>
    <t>US TREASURY TREASURY NOTE   1.750% 05/15/23</t>
  </si>
  <si>
    <t>AMERICAN AIRLINES 2016-3 CLASS AMERICAN AIRLINES 2016-3 CLASS   3.000% 10/15/28</t>
  </si>
  <si>
    <t>05608T-AA-9</t>
  </si>
  <si>
    <t>PARAMOUNT GLOBAL   2.900% 01/15/27</t>
  </si>
  <si>
    <t>134429-BF-5</t>
  </si>
  <si>
    <t>54930035UDEIH090K650</t>
  </si>
  <si>
    <t>DRIVEN BRANDS FUNDING LLC HONK Series 144A   3.786% 07/20/50</t>
  </si>
  <si>
    <t>EOG RESOURCES INC   3.150% 04/01/25</t>
  </si>
  <si>
    <t>9C1X8XOOTYY2FNYTVH06</t>
  </si>
  <si>
    <t>1100000079</t>
  </si>
  <si>
    <t>KNX4USFCNGPY45LOCE31</t>
  </si>
  <si>
    <t>INTERCONTINENTALEXCHANGE INC</t>
  </si>
  <si>
    <t>KEYBANK NA</t>
  </si>
  <si>
    <t>KROGER CO   2.650% 10/15/26</t>
  </si>
  <si>
    <t>1100000086</t>
  </si>
  <si>
    <t>1100000097</t>
  </si>
  <si>
    <t>MAGALLANES INC Series 144A   4.054% 03/15/29</t>
  </si>
  <si>
    <t>PINNACLE WEST CAP CORP   1.300% 06/15/25</t>
  </si>
  <si>
    <t>SIERRA RECEIVABLES FUNDING COM Series 144A   3.870% 09/20/35</t>
  </si>
  <si>
    <t>549300DJ09SMTO561131</t>
  </si>
  <si>
    <t>OQSJ1DU9TAOC51A47K68</t>
  </si>
  <si>
    <t>TIF FUNDING II LLC TIF_20-1A</t>
  </si>
  <si>
    <t>87407R-AA-4</t>
  </si>
  <si>
    <t>90331H-PL-1</t>
  </si>
  <si>
    <t>UNILEVER CAPITAL CORP   2.600% 05/05/24</t>
  </si>
  <si>
    <t>904764-BB-2</t>
  </si>
  <si>
    <t>WESTROCK CO   4.650% 03/15/26</t>
  </si>
  <si>
    <t>1100000177</t>
  </si>
  <si>
    <t>ENBRIDGE INC</t>
  </si>
  <si>
    <t>00131L-AB-1</t>
  </si>
  <si>
    <t>1100000188</t>
  </si>
  <si>
    <t>GLOBAL SC FINANCE SRL SEACO_20 Series 144A   2.170% 10/17/40</t>
  </si>
  <si>
    <t>KIMBERLY CLARK DE MEXICO SAB D</t>
  </si>
  <si>
    <t>78440P-AE-8</t>
  </si>
  <si>
    <t>SK TELECOM CO LTD</t>
  </si>
  <si>
    <t>1100000195</t>
  </si>
  <si>
    <t>1100000199</t>
  </si>
  <si>
    <t>Total - Bonds - Part 4</t>
  </si>
  <si>
    <t>PLGI</t>
  </si>
  <si>
    <t>2 - see NAIC Instructions</t>
  </si>
  <si>
    <t>Kentucky</t>
  </si>
  <si>
    <t>KY</t>
  </si>
  <si>
    <t>MO</t>
  </si>
  <si>
    <t>MS</t>
  </si>
  <si>
    <t>New Jersey</t>
  </si>
  <si>
    <t>Rhode Island</t>
  </si>
  <si>
    <t>Tennessee</t>
  </si>
  <si>
    <t>WA</t>
  </si>
  <si>
    <t>American Samoa</t>
  </si>
  <si>
    <t>United States</t>
  </si>
  <si>
    <t>NonFormattedText</t>
  </si>
  <si>
    <t>Numeric_2Dec</t>
  </si>
  <si>
    <t>SVOAdminSymbolSCDPS2020</t>
  </si>
  <si>
    <t>Table</t>
  </si>
  <si>
    <t>FE</t>
  </si>
  <si>
    <t>F</t>
  </si>
  <si>
    <t>AVIS BUDGET RENTAL CAR FUNDING</t>
  </si>
  <si>
    <t>10373Q-BV-1</t>
  </si>
  <si>
    <t>BP CAPITAL MARKETS AMERICA INC</t>
  </si>
  <si>
    <t>DEUTSCHE BANK SECURITIES INC.</t>
  </si>
  <si>
    <t>126650-DY-3</t>
  </si>
  <si>
    <t>QXZYQNMR4JZ5RIRN4T31</t>
  </si>
  <si>
    <t>DELOITTE  LLP</t>
  </si>
  <si>
    <t>26884T-AW-2</t>
  </si>
  <si>
    <t>LTKX5ODQW6Z7BQ2K1V47</t>
  </si>
  <si>
    <t>ENTERGY MISSISSIPPI LLC</t>
  </si>
  <si>
    <t>GENERAL MOTORS FINANCIAL CO IN   5.850% 04/06/30</t>
  </si>
  <si>
    <t>IQVIA INC   5.700% 05/15/28</t>
  </si>
  <si>
    <t>MARS INC Series 144A   4.750% 04/20/33</t>
  </si>
  <si>
    <t>62848P-AC-4</t>
  </si>
  <si>
    <t>87264A-CY-9</t>
  </si>
  <si>
    <t>2S72QS2UO2OESLG6Y829</t>
  </si>
  <si>
    <t>931142-FD-0</t>
  </si>
  <si>
    <t>96328G-AS-6</t>
  </si>
  <si>
    <t>96328G-AT-4</t>
  </si>
  <si>
    <t>NVENT FINANCE SARL   5.650% 05/15/33</t>
  </si>
  <si>
    <t>765LHXWGK1KXCLTFYQ30</t>
  </si>
  <si>
    <t>Subtotal - Bonds - Industrial and Miscellaneous (Unaffiliated)</t>
  </si>
  <si>
    <t>Subtotal - Bonds - Hybrid Securities</t>
  </si>
  <si>
    <t>1909999999</t>
  </si>
  <si>
    <t>2010000000</t>
  </si>
  <si>
    <t>4310000000</t>
  </si>
  <si>
    <t>5019999999</t>
  </si>
  <si>
    <t>Subtotal - Common Stocks - Industrial and Miscellaneous (Unaffiliated) Publicly Traded</t>
  </si>
  <si>
    <t>5329999999</t>
  </si>
  <si>
    <t>5720000000</t>
  </si>
  <si>
    <t>000981702829</t>
  </si>
  <si>
    <t>5989999998</t>
  </si>
  <si>
    <t>Totals</t>
  </si>
  <si>
    <t xml:space="preserve">Current Year's Other Than Temporary Impairment Recognized </t>
  </si>
  <si>
    <t xml:space="preserve">Total Foreign Exchange Change in Book /Adjusted Carrying Value </t>
  </si>
  <si>
    <t>01882Y-AA-4</t>
  </si>
  <si>
    <t>03027X-AZ-3</t>
  </si>
  <si>
    <t>KK5MZM9DIXLXZL9DZL15</t>
  </si>
  <si>
    <t>5KYC8KF17ROCY24M3H09</t>
  </si>
  <si>
    <t>125581-HA-9</t>
  </si>
  <si>
    <t>Call      100.0000</t>
  </si>
  <si>
    <t>5493007JDSMX8Z5Z1902</t>
  </si>
  <si>
    <t>CARDINAL HEALTH INC   3.079% 06/15/24</t>
  </si>
  <si>
    <t>COMCAST CORPORATION</t>
  </si>
  <si>
    <t>205887-CB-6</t>
  </si>
  <si>
    <t>DAIMLER FINANCE NORTH AMERICA</t>
  </si>
  <si>
    <t>DOMINOS PIZZA MASTER ISSUER LL Series 144A   4.116% 07/25/48</t>
  </si>
  <si>
    <t>316773-DG-2</t>
  </si>
  <si>
    <t>FISERV INC</t>
  </si>
  <si>
    <t>GEORGIA-PACIFIC LLC</t>
  </si>
  <si>
    <t>HIN TIMESHARE TRUST HINTT_20-A</t>
  </si>
  <si>
    <t>HARDWOOD FUNDING LLC/NATIONAL</t>
  </si>
  <si>
    <t>MVW OWNER TRUST MVWOT_19-1A</t>
  </si>
  <si>
    <t>MVW OWNER TRUST MVWOT_22-1</t>
  </si>
  <si>
    <t>MCDONALDS CORP</t>
  </si>
  <si>
    <t>617446-8Q-5</t>
  </si>
  <si>
    <t>61761J-3R-8</t>
  </si>
  <si>
    <t>701094-AS-3</t>
  </si>
  <si>
    <t>PRICEWATERHOUSECOOPERS LLP PRICEWATERHOUSECOOPERS   3.430% 09/13/30</t>
  </si>
  <si>
    <t>75458J-AA-5</t>
  </si>
  <si>
    <t>SIERRA RECEIVABLES FUNDING COM Series 144A   3.120% 05/20/36</t>
  </si>
  <si>
    <t>SIERRA RECEIVABLES FUNDING CO Series 144A   5.830% 07/20/39</t>
  </si>
  <si>
    <t>US BANK NATIONAL ASSOCIATION US BANK NA CINCINNATI   2.050% 01/21/25</t>
  </si>
  <si>
    <t>90782J-AA-1</t>
  </si>
  <si>
    <t>UNITED PARCEL SERVICE INC</t>
  </si>
  <si>
    <t>67077M-AD-0</t>
  </si>
  <si>
    <t>CREDIT AGRICOLE CORPORATE AND Series 144A   3.750% 04/24/23</t>
  </si>
  <si>
    <t>494386-AB-1</t>
  </si>
  <si>
    <t>529900ODI3047E2LIV03</t>
  </si>
  <si>
    <t>88315L-AN-8</t>
  </si>
  <si>
    <t>VODAFONE GROUP PLC</t>
  </si>
  <si>
    <t>RT</t>
  </si>
  <si>
    <t>5 - see NAIC Instructions</t>
  </si>
  <si>
    <t>AL</t>
  </si>
  <si>
    <t>DC</t>
  </si>
  <si>
    <t>Louisiana</t>
  </si>
  <si>
    <t>Nevada</t>
  </si>
  <si>
    <t>Oklahoma</t>
  </si>
  <si>
    <t>TN</t>
  </si>
  <si>
    <t>Texas</t>
  </si>
  <si>
    <t>US</t>
  </si>
  <si>
    <t>WI</t>
  </si>
  <si>
    <t>PR</t>
  </si>
  <si>
    <t>SCDPT1B</t>
  </si>
  <si>
    <t xml:space="preserve">NAIC 1 </t>
  </si>
  <si>
    <t>E04 - SCDPT3</t>
  </si>
  <si>
    <t xml:space="preserve">SVO Administrative Symbol </t>
  </si>
  <si>
    <t xml:space="preserve">State Code </t>
  </si>
  <si>
    <t xml:space="preserve">Issue </t>
  </si>
  <si>
    <t>0909999999</t>
  </si>
  <si>
    <t>Subtotal - Bonds - U.S. Special Revenues</t>
  </si>
  <si>
    <t>03027X-CD-0</t>
  </si>
  <si>
    <t>1100000003</t>
  </si>
  <si>
    <t>1100000007</t>
  </si>
  <si>
    <t>1100000010</t>
  </si>
  <si>
    <t>CLI FUNDING LLC CLIF_20-1A Series 144A   2.080% 09/18/45</t>
  </si>
  <si>
    <t>CLI FUNDING LLC CLIF_20-1A</t>
  </si>
  <si>
    <t>1100000014</t>
  </si>
  <si>
    <t>21036P-BP-2</t>
  </si>
  <si>
    <t>54930012H97VSM0I2R19</t>
  </si>
  <si>
    <t>1100000021</t>
  </si>
  <si>
    <t>29375N-AC-9</t>
  </si>
  <si>
    <t>FMC CORPORATION</t>
  </si>
  <si>
    <t>341081-GQ-4</t>
  </si>
  <si>
    <t>GREAT AMERICA LEASING RECEIVAB Series 144A   5.210% 03/15/30</t>
  </si>
  <si>
    <t>1100000032</t>
  </si>
  <si>
    <t>GREAT AMERICA LEASING RECEIVAB Series 144A   5.500% 03/17/31</t>
  </si>
  <si>
    <t>ISRPG12PN4EIEOEMW547</t>
  </si>
  <si>
    <t>SCDPT4</t>
  </si>
  <si>
    <t>62848P-AA-8</t>
  </si>
  <si>
    <t>62848P-AB-6</t>
  </si>
  <si>
    <t>1100000050</t>
  </si>
  <si>
    <t>549300V2JRLO5DIFGE82</t>
  </si>
  <si>
    <t>303901-BL-5</t>
  </si>
  <si>
    <t>AKER BP ASA</t>
  </si>
  <si>
    <t>NVENT FINANCE SARL</t>
  </si>
  <si>
    <t>P_2023_Q_NAIC_SCDPT4</t>
  </si>
  <si>
    <t>Subtotal - Bonds - Unaffiliated Certificates of Deposit</t>
  </si>
  <si>
    <t>4019999999</t>
  </si>
  <si>
    <t>4329999999</t>
  </si>
  <si>
    <t>4509999997</t>
  </si>
  <si>
    <t>Subtotal - Common Stocks - Mutual Funds - Designations Assigned by the SVO</t>
  </si>
  <si>
    <t>5510000000</t>
  </si>
  <si>
    <t>Subtotal - Common Stocks - Unit Investment Trusts - Designations Assigned by the SVO</t>
  </si>
  <si>
    <t>5999999999</t>
  </si>
  <si>
    <t xml:space="preserve">Realized Gain (Loss) on Disposal </t>
  </si>
  <si>
    <t xml:space="preserve">Total Gain (Loss) on Disposal </t>
  </si>
  <si>
    <t>Maturity</t>
  </si>
  <si>
    <t>AMERICAN TOWER CORP AMERICAN TOWER CORPORATION   2.400% 03/15/25</t>
  </si>
  <si>
    <t>038779-AB-0</t>
  </si>
  <si>
    <t>BXG RECEIVABLES NOTE TRUST BXG Series 144A   2.880% 05/02/30</t>
  </si>
  <si>
    <t>FM</t>
  </si>
  <si>
    <t>BEAM INC</t>
  </si>
  <si>
    <t>BRISTOL-MYERS SQUIBB CO</t>
  </si>
  <si>
    <t>CCG RECEIVABLES TRUST CCG_22-1 Series 144A   3.910% 07/16/29</t>
  </si>
  <si>
    <t>CAMPBELL SOUP COMPANY</t>
  </si>
  <si>
    <t>233046-AQ-4</t>
  </si>
  <si>
    <t>DOMINOS PIZZA MASTER ISSUER LL Series 144A   2.662% 04/25/51</t>
  </si>
  <si>
    <t>GEORGIA-PACIFIC LLC Series 144A   2.100% 04/30/27</t>
  </si>
  <si>
    <t>Arizona</t>
  </si>
  <si>
    <t>HARDWOOD FUNDING LLC/NATIONAL HARDWOOD FUNDING LLC/NATIONAL   3.160% 06/07/23</t>
  </si>
  <si>
    <t>43284B-AA-0</t>
  </si>
  <si>
    <t>STIFEL NICOLAUS AND CO INC</t>
  </si>
  <si>
    <t>MVW OWNER TRUST MVWOT_21-1WA</t>
  </si>
  <si>
    <t>55400U-AB-9</t>
  </si>
  <si>
    <t>1100000101</t>
  </si>
  <si>
    <t>1100000105</t>
  </si>
  <si>
    <t>MICRON TECHNOLOGY INC   4.975% 02/06/26</t>
  </si>
  <si>
    <t>MORGAN STANLEY   6.115% 04/24/24</t>
  </si>
  <si>
    <t>1100000112</t>
  </si>
  <si>
    <t>NFL VENTURES LP</t>
  </si>
  <si>
    <t>1100000116</t>
  </si>
  <si>
    <t>NATIONAL FOOTBALL LEAGUE</t>
  </si>
  <si>
    <t>666807-BM-3</t>
  </si>
  <si>
    <t>1100000123</t>
  </si>
  <si>
    <t>PVH CORP</t>
  </si>
  <si>
    <t>1100000130</t>
  </si>
  <si>
    <t>RAYBURN CTRY SEC LLC</t>
  </si>
  <si>
    <t>ROPER IND INC   2.350% 09/15/24</t>
  </si>
  <si>
    <t>1100000141</t>
  </si>
  <si>
    <t>872480-AA-6</t>
  </si>
  <si>
    <t>549300LMMRSZZCZ8CL11</t>
  </si>
  <si>
    <t>911312-BX-3</t>
  </si>
  <si>
    <t>303901-BK-7</t>
  </si>
  <si>
    <t>ZP5ILWVSYE4LJGMMVD57</t>
  </si>
  <si>
    <t>CAL FUNDING IV LTD CAI_20-1A</t>
  </si>
  <si>
    <t>B - Nationality - Foreign, Currency - Other Than U.S.</t>
  </si>
  <si>
    <t>ID</t>
  </si>
  <si>
    <t>MD</t>
  </si>
  <si>
    <t>VT</t>
  </si>
  <si>
    <t>WY</t>
  </si>
  <si>
    <t>Cusip</t>
  </si>
  <si>
    <t xml:space="preserve">NAIC 5 </t>
  </si>
  <si>
    <t xml:space="preserve">Name of Vendor </t>
  </si>
  <si>
    <t xml:space="preserve">Paid for Accrued Interest and Dividends </t>
  </si>
  <si>
    <t>AMEREN ILLINOIS CO</t>
  </si>
  <si>
    <t xml:space="preserve">Unrealized Valuation Increase/(Decrease) </t>
  </si>
  <si>
    <t>5493006ORUSIL88JOE18</t>
  </si>
  <si>
    <t xml:space="preserve">Stated Contractual Maturity Date </t>
  </si>
  <si>
    <t>Series 144A</t>
  </si>
  <si>
    <t>03236Y-AD-7</t>
  </si>
  <si>
    <t>Suntrust Banks Inc</t>
  </si>
  <si>
    <t>MORGAN STANLEY</t>
  </si>
  <si>
    <t>Various</t>
  </si>
  <si>
    <t>549300EJG376EN5NQE29</t>
  </si>
  <si>
    <t>1100000018</t>
  </si>
  <si>
    <t>DELL EQUIPMENT FINANCE TRUST D Series 144A   6.060% 01/22/29</t>
  </si>
  <si>
    <t>Z</t>
  </si>
  <si>
    <t>1100000025</t>
  </si>
  <si>
    <t>361886-CR-3</t>
  </si>
  <si>
    <t>GENERAL MOTORS FINANCIAL CO IN</t>
  </si>
  <si>
    <t>1100000029</t>
  </si>
  <si>
    <t>39154T-CD-8</t>
  </si>
  <si>
    <t>39154T-CE-6</t>
  </si>
  <si>
    <t>1100000036</t>
  </si>
  <si>
    <t>581557-BU-8</t>
  </si>
  <si>
    <t>IGJSJL3JD5P30I6NJZ34</t>
  </si>
  <si>
    <t>1100000043</t>
  </si>
  <si>
    <t>MVW OWNER TRUST MVWOT_23-1 Series 144A   6.540% 10/20/40</t>
  </si>
  <si>
    <t>1100000047</t>
  </si>
  <si>
    <t>PILGRIMS PRIDE CORP</t>
  </si>
  <si>
    <t>1100000054</t>
  </si>
  <si>
    <t>1100000058</t>
  </si>
  <si>
    <t>1100000061</t>
  </si>
  <si>
    <t>GLS7OQD0WOEDI8YAP031</t>
  </si>
  <si>
    <t>1100000065</t>
  </si>
  <si>
    <t>CANTOR FITZGERALD</t>
  </si>
  <si>
    <t>Subtotal - Bonds - Parent, Subsidiaries and Affiliates</t>
  </si>
  <si>
    <t>Subtotal - Bonds - Unaffiliated Bank Loans</t>
  </si>
  <si>
    <t>Subtotal - Preferred Stocks - Parent, Subsidiaries and Affiliates Redeemable Preferred</t>
  </si>
  <si>
    <t>5529999999</t>
  </si>
  <si>
    <t>Subtotal - Common Stocks - Unit Investment Trusts - Designations Not Assigned by the SVO</t>
  </si>
  <si>
    <t>Total - Preferred and Common Stocks</t>
  </si>
  <si>
    <t>6009999999</t>
  </si>
  <si>
    <t>Arkansas</t>
  </si>
  <si>
    <t>Hawaii</t>
  </si>
  <si>
    <t>BEACON CONTAINER FINANCE LLC I</t>
  </si>
  <si>
    <t>SUSQUEHANNA FINANCIAL</t>
  </si>
  <si>
    <t>12511J-AB-1</t>
  </si>
  <si>
    <t>CIGNA CORP</t>
  </si>
  <si>
    <t>14149Y-BH-0</t>
  </si>
  <si>
    <t>14913Q-2V-0</t>
  </si>
  <si>
    <t>COMERICA BANK   2.500% 07/23/24</t>
  </si>
  <si>
    <t>549300R22LSX6OHWEN64</t>
  </si>
  <si>
    <t>25755T-AN-0</t>
  </si>
  <si>
    <t>29278N-AP-8</t>
  </si>
  <si>
    <t>29364D-AU-4</t>
  </si>
  <si>
    <t>549300WTZWR07K8MNV44</t>
  </si>
  <si>
    <t>GILEAD SCIENCES INC</t>
  </si>
  <si>
    <t>40439H-AA-7</t>
  </si>
  <si>
    <t>40439H-AB-5</t>
  </si>
  <si>
    <t>41242*-BA-9</t>
  </si>
  <si>
    <t>HILTON GRAND VACATIONS TRUST H Series 144A   4.740% 01/25/37</t>
  </si>
  <si>
    <t>HILTON GRAND VACATIONS TRUST H Series 144A   3.540% 02/25/32</t>
  </si>
  <si>
    <t>1100000072</t>
  </si>
  <si>
    <t>HILTON GRAND VACATIONS TRUST H Series 144A   3.700% 02/25/32</t>
  </si>
  <si>
    <t>1100000076</t>
  </si>
  <si>
    <t>INTEL CORP INTEL CORPORATION   3.750% 03/25/27</t>
  </si>
  <si>
    <t>1100000083</t>
  </si>
  <si>
    <t>M&amp;T BANK CORPORATION M&amp;T BANK CORPORATION   3.550% 07/26/23</t>
  </si>
  <si>
    <t>1100000090</t>
  </si>
  <si>
    <t>MVW OWNER TRUST MVWOT_21-1WA Series 144A   1.940% 01/22/41</t>
  </si>
  <si>
    <t>MVW OWNER TRUST MVWOT_22-2 Series 144A   6.550% 10/21/41</t>
  </si>
  <si>
    <t>1100000109</t>
  </si>
  <si>
    <t>62927#-AK-2</t>
  </si>
  <si>
    <t>OMNICOM GRP INC.</t>
  </si>
  <si>
    <t>ORANGE LAKE TIMESHARE TRUST ON Series 144A   2.910% 03/08/29</t>
  </si>
  <si>
    <t>1100000127</t>
  </si>
  <si>
    <t>74151#-AM-0</t>
  </si>
  <si>
    <t>549300LJXD867XMVE759</t>
  </si>
  <si>
    <t>1100000134</t>
  </si>
  <si>
    <t>82650T-AA-5</t>
  </si>
  <si>
    <t>82650T-AB-3</t>
  </si>
  <si>
    <t>1100000138</t>
  </si>
  <si>
    <t>1100000145</t>
  </si>
  <si>
    <t>1100000149</t>
  </si>
  <si>
    <t>1100000152</t>
  </si>
  <si>
    <t>SONIC CAPITAL LLC SONIC_21-1A</t>
  </si>
  <si>
    <t>1100000156</t>
  </si>
  <si>
    <t>Delaware</t>
  </si>
  <si>
    <t>1100000163</t>
  </si>
  <si>
    <t>1100000167</t>
  </si>
  <si>
    <t>6BYL5QZYBDK8S7L73M02</t>
  </si>
  <si>
    <t>MYF1DAS6G5WY7PRWCU78</t>
  </si>
  <si>
    <t>1100000170</t>
  </si>
  <si>
    <t>1100000174</t>
  </si>
  <si>
    <t>UNITEDHEALTH GROUP INC</t>
  </si>
  <si>
    <t>WEPCO ENVIRONMENTAL TRUST FINA WEPCO ENVIRONMENTAL TRUST FINA   1.578% 12/15/35</t>
  </si>
  <si>
    <t>1100000181</t>
  </si>
  <si>
    <t>NUTRIEN LTD   3.000% 04/01/25</t>
  </si>
  <si>
    <t>AIA GROUP LTD Series 144A   3.200% 03/11/25</t>
  </si>
  <si>
    <t>1100000192</t>
  </si>
  <si>
    <t>OMEGA LEASING NO 9 LTD</t>
  </si>
  <si>
    <t>5920000000</t>
  </si>
  <si>
    <t>IL</t>
  </si>
  <si>
    <t>Indiana</t>
  </si>
  <si>
    <t>Minnesota</t>
  </si>
  <si>
    <t>NE</t>
  </si>
  <si>
    <t>Vermont</t>
  </si>
  <si>
    <t>Wyoming</t>
  </si>
  <si>
    <t>Puerto Rico</t>
  </si>
  <si>
    <t>SVOAdminSymbolSCDBond2020</t>
  </si>
  <si>
    <t>EMIC</t>
  </si>
  <si>
    <t>Statement</t>
  </si>
  <si>
    <t>23Q2</t>
  </si>
  <si>
    <t>01</t>
  </si>
  <si>
    <t>05</t>
  </si>
  <si>
    <t>Bonds - NAIC 6 (a)</t>
  </si>
  <si>
    <t>09</t>
  </si>
  <si>
    <t>Preferred Stock - NAIC 4</t>
  </si>
  <si>
    <t>12</t>
  </si>
  <si>
    <t xml:space="preserve">Investments Involving Related Parties </t>
  </si>
  <si>
    <t>RC71E2BZ6UOMFPDJSE79</t>
  </si>
  <si>
    <t>C</t>
  </si>
  <si>
    <t>03236Y-AC-9</t>
  </si>
  <si>
    <t>Georgia</t>
  </si>
  <si>
    <t>549300PW7VPFCYKLIV37</t>
  </si>
  <si>
    <t>AVERY DENNISON CORPORATION</t>
  </si>
  <si>
    <t>CHENIERE ENERGY PARTNERS LP</t>
  </si>
  <si>
    <t>CROWN CASTLE INTERNATIONAL COR   5.100% 05/01/33</t>
  </si>
  <si>
    <t>DELL EQUIPMENT FINANCE TRUST D</t>
  </si>
  <si>
    <t>U.S. Bancorp Piper Jaffray</t>
  </si>
  <si>
    <t>CITIGROUP GLOBAL MARKETS</t>
  </si>
  <si>
    <t>GM FINANCIAL REVOLVING RECEIVA</t>
  </si>
  <si>
    <t>IQVIA INC</t>
  </si>
  <si>
    <t>MARS INC</t>
  </si>
  <si>
    <t>FR5LCKFTG8054YNNRU85</t>
  </si>
  <si>
    <t>MVW OWNER TRUST MVWOT_23-1 Series 144A   4.930% 10/20/40</t>
  </si>
  <si>
    <t>69437@-AD-8</t>
  </si>
  <si>
    <t>72147K-AK-4</t>
  </si>
  <si>
    <t>06762H-AA-5</t>
  </si>
  <si>
    <t>GLOBAL SC FINANCE SRL SEACO_20 Series 144A   2.260% 11/19/40</t>
  </si>
  <si>
    <t>JOHNSON CONTROLS INTL PL SERIES *   6.000% 01/15/36</t>
  </si>
  <si>
    <t>1100000069</t>
  </si>
  <si>
    <t>RENAISSANCERE HOLDINGS LTD</t>
  </si>
  <si>
    <t>2019999999</t>
  </si>
  <si>
    <t>2509999997</t>
  </si>
  <si>
    <t>Total - Bonds - Part 5</t>
  </si>
  <si>
    <t>5319999999</t>
  </si>
  <si>
    <t>5710000000</t>
  </si>
  <si>
    <t>MT</t>
  </si>
  <si>
    <t>05606X-AA-2</t>
  </si>
  <si>
    <t>073730-AG-8</t>
  </si>
  <si>
    <t>EWRDABCN7XBHM37LIA98</t>
  </si>
  <si>
    <t>COMCAST CORP COMCAST CORPORATION   3.950% 10/15/25</t>
  </si>
  <si>
    <t>70WY0ID1N53Q4254VH70</t>
  </si>
  <si>
    <t>CONSTELLATION BRANDS INC   4.350% 05/09/27</t>
  </si>
  <si>
    <t>212015-AN-1</t>
  </si>
  <si>
    <t>SEAPORT GROUP</t>
  </si>
  <si>
    <t>DOLLAR TREE INC   4.000% 05/15/25</t>
  </si>
  <si>
    <t>DOLLAR TREE INC</t>
  </si>
  <si>
    <t>26209X-AC-5</t>
  </si>
  <si>
    <t>29736R-AN-0</t>
  </si>
  <si>
    <t>337738-AT-5</t>
  </si>
  <si>
    <t>GENERAL DYNAMICS CORP GENERAL DYNAMICS CORPORATION   3.500% 05/15/25</t>
  </si>
  <si>
    <t>5493007Q8VD7Q3ZYZS59</t>
  </si>
  <si>
    <t>43283G-AB-8</t>
  </si>
  <si>
    <t>HGVT_19-AA Series 144A   2.840% 07/25/33</t>
  </si>
  <si>
    <t>43285H-AA-6</t>
  </si>
  <si>
    <t>458140-BQ-2</t>
  </si>
  <si>
    <t>INTEL CORPORATION</t>
  </si>
  <si>
    <t>JACK IN THE BOX FUNDING LLC JA</t>
  </si>
  <si>
    <t>1100000087</t>
  </si>
  <si>
    <t>MVW OWNER TRUST MVWOT_17-1A</t>
  </si>
  <si>
    <t>1100000094</t>
  </si>
  <si>
    <t>1100000098</t>
  </si>
  <si>
    <t>55903V-AJ-2</t>
  </si>
  <si>
    <t>MORGAN STANLEY   2.188% 04/28/26</t>
  </si>
  <si>
    <t>68504U-AB-7</t>
  </si>
  <si>
    <t>PARKER HANNIFIN CORP   2.700% 06/14/24</t>
  </si>
  <si>
    <t>PINNACLE WEST CAP CORP</t>
  </si>
  <si>
    <t>SCE RECOVERY FUNDING LLC</t>
  </si>
  <si>
    <t>SIERRA TIMESHARE RECEIVABLES F Series 144A   1.340% 11/20/37</t>
  </si>
  <si>
    <t>82652R-AB-5</t>
  </si>
  <si>
    <t>82652R-AC-3</t>
  </si>
  <si>
    <t>82653D-AB-5</t>
  </si>
  <si>
    <t>SONIC CAPITAL LLC SONIC_20-1A</t>
  </si>
  <si>
    <t>854502-AK-7</t>
  </si>
  <si>
    <t>STANLEY BLACK &amp; DECKER INC   3.400% 03/01/26</t>
  </si>
  <si>
    <t>TACO BELL FUNDING BELL_21-1 Series 144A   2.542% 08/25/51</t>
  </si>
  <si>
    <t>549300JEB576INN13W07</t>
  </si>
  <si>
    <t>1100000178</t>
  </si>
  <si>
    <t>1100000185</t>
  </si>
  <si>
    <t>1100000189</t>
  </si>
  <si>
    <t>88315L-AG-3</t>
  </si>
  <si>
    <t>1100000196</t>
  </si>
  <si>
    <t>NM</t>
  </si>
  <si>
    <t>OR</t>
  </si>
  <si>
    <t>RI</t>
  </si>
  <si>
    <t>VA</t>
  </si>
  <si>
    <t>Wisconsin</t>
  </si>
  <si>
    <t>Guam</t>
  </si>
  <si>
    <t>MP</t>
  </si>
  <si>
    <t>NAICDes2020</t>
  </si>
  <si>
    <t>SVOAdminSymbolSCDCS2020</t>
  </si>
  <si>
    <t xml:space="preserve">Book/Adjusted Carrying Value Beginning of Current Quarter </t>
  </si>
  <si>
    <t xml:space="preserve">Dispositions During Current Quarter </t>
  </si>
  <si>
    <t xml:space="preserve">Book/Adjusted Carrying Value December 31 Prior Year </t>
  </si>
  <si>
    <t>Total Preferred Stock</t>
  </si>
  <si>
    <t xml:space="preserve">Actual Cost </t>
  </si>
  <si>
    <t>BMO NESBITT BURNS</t>
  </si>
  <si>
    <t>ASSURANT INC   2.650% 01/15/32</t>
  </si>
  <si>
    <t>22822V-BC-4</t>
  </si>
  <si>
    <t>24715@-AZ-7</t>
  </si>
  <si>
    <t>DELOITTE  LLP   5.320% 05/30/38</t>
  </si>
  <si>
    <t>ENTERPRISE FLEET FINANCING LLC ENTERPRISE FLEET FINANCING LLC   5.500% 04/22/30</t>
  </si>
  <si>
    <t>E05 - SCDPT4</t>
  </si>
  <si>
    <t>5493008B6JBRUJ90QL97</t>
  </si>
  <si>
    <t>GOLDMAN SACHS &amp; CO</t>
  </si>
  <si>
    <t>IQVIA INC Series 144A   6.500% 05/15/30</t>
  </si>
  <si>
    <t>4YV9Y5M8S0BRK1RP0397</t>
  </si>
  <si>
    <t>595112-BZ-5</t>
  </si>
  <si>
    <t>OVINTIV INC   6.250% 07/15/33</t>
  </si>
  <si>
    <t>PWC US GROUP LLP   3.200% 09/15/27</t>
  </si>
  <si>
    <t>G</t>
  </si>
  <si>
    <t>BABSON CLO LTD BABSN_23-1A</t>
  </si>
  <si>
    <t>4319999999</t>
  </si>
  <si>
    <t>5729999999</t>
  </si>
  <si>
    <t>5810000000</t>
  </si>
  <si>
    <t>5989999999</t>
  </si>
  <si>
    <t>00287Y-AQ-2</t>
  </si>
  <si>
    <t>CHUBB INA HOLDINGS INC</t>
  </si>
  <si>
    <t>AVIS BUDGET RENTAL CAR FUNDING Series 144A   4.000% 09/20/24</t>
  </si>
  <si>
    <t>124857-AR-4</t>
  </si>
  <si>
    <t>CCG RECEIVABLES TRUST CCG_19-2</t>
  </si>
  <si>
    <t>CLI FUNDING VI LLC CLIF_20-3A</t>
  </si>
  <si>
    <t>CONAGRA FOODS INC</t>
  </si>
  <si>
    <t>CONTINENTAL RESOURCES INC.   4.375% 01/15/28</t>
  </si>
  <si>
    <t>24422E-UE-7</t>
  </si>
  <si>
    <t>549300PMSTQITB1WHR43</t>
  </si>
  <si>
    <t>26209X-AA-9</t>
  </si>
  <si>
    <t>DRIVEN BRANDS FUNDING LLC HONK Series 144A   3.237% 01/20/51</t>
  </si>
  <si>
    <t>DRIVEN BRANDS FUNDING LLC HONK Series 144A   7.393% 10/20/52</t>
  </si>
  <si>
    <t>FMC CORP   3.200% 10/01/26</t>
  </si>
  <si>
    <t>THRNG6BD57P9QWTQLG42</t>
  </si>
  <si>
    <t>FISERV INC   3.200% 07/01/26</t>
  </si>
  <si>
    <t>INTEL CORP</t>
  </si>
  <si>
    <t>45866F-AD-6</t>
  </si>
  <si>
    <t>MVW OWNER TRUST MVWOT_17-1A Series 144A   2.420% 12/20/34</t>
  </si>
  <si>
    <t>MVW OWNER TRUST MVWOT_17-1A Series 144A   2.750% 12/20/34</t>
  </si>
  <si>
    <t>MVW OWNER TRUST MVWOT_19-2A Series 144A   2.440% 10/20/38</t>
  </si>
  <si>
    <t>MVW OWNER TRUST MVWOT_20-1A Series 144A   2.730% 10/20/37</t>
  </si>
  <si>
    <t>MVW OWNER TRUST MVWOT_21-2A</t>
  </si>
  <si>
    <t>55400K-AC-9</t>
  </si>
  <si>
    <t>MVW OWNER TRUST MVWOT_22-2</t>
  </si>
  <si>
    <t>OXFORD FINANCE FUNDING TRUST O</t>
  </si>
  <si>
    <t>PVH CORP   4.625% 07/10/25</t>
  </si>
  <si>
    <t>82653D-AA-7</t>
  </si>
  <si>
    <t>SIERRA RECEIVABLES FUNDING COM Series 144A   3.420% 01/20/36</t>
  </si>
  <si>
    <t>SIERRA RECEIVABLES FUNDING COM Series 144A   4.170% 09/20/35</t>
  </si>
  <si>
    <t>SONIC CAPITAL LLC SONIC_20-1A Series 144A   4.336% 01/20/50</t>
  </si>
  <si>
    <t>STARBUCKS CORP</t>
  </si>
  <si>
    <t>STARBUCKS CORPORATION</t>
  </si>
  <si>
    <t>5493002F0SC4JTBU5137</t>
  </si>
  <si>
    <t>TAL ADVANTAGE LLC TAL_20-1A Series 144A   2.050% 09/20/45</t>
  </si>
  <si>
    <t>1 - see NAIC Instructions</t>
  </si>
  <si>
    <t>UNITED AIRLINES 2019-2 CLASS A</t>
  </si>
  <si>
    <t>ENBRIDGE INC   2.500% 01/15/25</t>
  </si>
  <si>
    <t>BLACKBIRD CAPITAL AIRCRAFT BBI Series 144A   2.487% 12/16/41</t>
  </si>
  <si>
    <t>TEXTAINER MARINE CONTAINERS VI</t>
  </si>
  <si>
    <t>Illinois</t>
  </si>
  <si>
    <t>Michigan</t>
  </si>
  <si>
    <t>New York</t>
  </si>
  <si>
    <t>NY</t>
  </si>
  <si>
    <t>VI</t>
  </si>
  <si>
    <t>Northern Mariana Islands</t>
  </si>
  <si>
    <t>Dollar</t>
  </si>
  <si>
    <t>Company</t>
  </si>
  <si>
    <t>Identifier</t>
  </si>
  <si>
    <t xml:space="preserve">Book/Adjusted Carrying Value End of Third Quarter </t>
  </si>
  <si>
    <t xml:space="preserve">NAIC 4 </t>
  </si>
  <si>
    <t>Bonds - NAIC 5 (a)</t>
  </si>
  <si>
    <t xml:space="preserve">Number of Shares of Stock </t>
  </si>
  <si>
    <t xml:space="preserve">Par Value </t>
  </si>
  <si>
    <t xml:space="preserve">Total Change in Book/ Adjusted Carrying Value (11 + 12 - 13) </t>
  </si>
  <si>
    <t>1100000004</t>
  </si>
  <si>
    <t>H3F39CAXWQRVWURFXL38</t>
  </si>
  <si>
    <t>BP CAPITAL MARKETS AMERICA INC   4.893% 09/11/33</t>
  </si>
  <si>
    <t>1100000011</t>
  </si>
  <si>
    <t>1100000015</t>
  </si>
  <si>
    <t>912828-VB-3</t>
  </si>
  <si>
    <t>ENTERGY MISSISSIPPI LLC   5.000% 09/01/33</t>
  </si>
  <si>
    <t>1100000022</t>
  </si>
  <si>
    <t>1100000033</t>
  </si>
  <si>
    <t>HONEYWELL INTERNATIONAL INC   4.500% 01/15/34</t>
  </si>
  <si>
    <t>LYONDELLBASELL INDUSTRIES NV   5.625% 05/15/33</t>
  </si>
  <si>
    <t>BN6WCCZ8OVP3ITUUVN49</t>
  </si>
  <si>
    <t>1100000040</t>
  </si>
  <si>
    <t>MERCK &amp; CO INC</t>
  </si>
  <si>
    <t>NISOURCE INC. NISOURCE INC   5.400% 06/30/33</t>
  </si>
  <si>
    <t>ORACLE CORPORATION   2.875% 03/25/31</t>
  </si>
  <si>
    <t>REYES HOLDINGS LLC   4.950% 05/17/33</t>
  </si>
  <si>
    <t>WEYERHAEUSER COMPANY   4.000% 04/15/30</t>
  </si>
  <si>
    <t>BABSON CLO LTD BABSN_23-1A Series 144A   6.362% 04/20/36</t>
  </si>
  <si>
    <t>37959P-AC-1</t>
  </si>
  <si>
    <t>SERIES *</t>
  </si>
  <si>
    <t>4509999998</t>
  </si>
  <si>
    <t>5519999999</t>
  </si>
  <si>
    <t>5910000000</t>
  </si>
  <si>
    <t>ABBVIE INC   3.600% 05/14/25</t>
  </si>
  <si>
    <t>ABBVIE INC</t>
  </si>
  <si>
    <t>SYE</t>
  </si>
  <si>
    <t>03236X-AB-3</t>
  </si>
  <si>
    <t>549300FIBAKMNHPZ4009</t>
  </si>
  <si>
    <t>AXA EQUITABLE HOLDINGS INC</t>
  </si>
  <si>
    <t>05565E-CA-1</t>
  </si>
  <si>
    <t>BXG RECEIVABLES NOTE TRUST BXG</t>
  </si>
  <si>
    <t>07359B-AA-5</t>
  </si>
  <si>
    <t>10373Q-AB-6</t>
  </si>
  <si>
    <t>BP CAPITAL MARKETS AMERICA INC   3.796% 09/21/25</t>
  </si>
  <si>
    <t>COMCAST CORP</t>
  </si>
  <si>
    <t>XXRTID9RYWOZ0UPIVR53</t>
  </si>
  <si>
    <t>MARKETAXESS</t>
  </si>
  <si>
    <t>DB MASTER FINANCE LLC DNKN_21-</t>
  </si>
  <si>
    <t>25278X-AM-1</t>
  </si>
  <si>
    <t>DIAMONDBACK ENERGY INC</t>
  </si>
  <si>
    <t>26078J-AC-4</t>
  </si>
  <si>
    <t>EOG RESOURCES INC</t>
  </si>
  <si>
    <t>ENTERGY AK INC</t>
  </si>
  <si>
    <t>31677Q-BR-9</t>
  </si>
  <si>
    <t>FIFTH THIRD BANK   2.250% 02/01/27</t>
  </si>
  <si>
    <t>GBX LEASING GBXL_22-1 Series 144A   2.870% 02/20/52</t>
  </si>
  <si>
    <t>GENERAL DYNAMICS CORP</t>
  </si>
  <si>
    <t>375558-BF-9</t>
  </si>
  <si>
    <t>38869P-AM-6</t>
  </si>
  <si>
    <t>GRAPHIC PACKAGING HOLDING CO   4.125% 08/15/24</t>
  </si>
  <si>
    <t>466365-AE-3</t>
  </si>
  <si>
    <t>501044-DE-8</t>
  </si>
  <si>
    <t>MVW OWNER TRUST MVWOT_21-2A Series 144A   2.230% 05/20/39</t>
  </si>
  <si>
    <t>MVW OWNER TRUST MVWOT_22-1 Series 144A   4.400% 11/21/39</t>
  </si>
  <si>
    <t>1100000102</t>
  </si>
  <si>
    <t>55400V-AC-5</t>
  </si>
  <si>
    <t>MCDONALDS CORP MCDONALDS CORPORATION   3.350% 04/01/23</t>
  </si>
  <si>
    <t>1100000106</t>
  </si>
  <si>
    <t>61744Y-AQ-1</t>
  </si>
  <si>
    <t>1100000113</t>
  </si>
  <si>
    <t>NORTHROP GRUMMAN CORP   2.930% 01/15/25</t>
  </si>
  <si>
    <t>OMNICOM GRP INC.   3.600% 04/15/26</t>
  </si>
  <si>
    <t>1100000120</t>
  </si>
  <si>
    <t>1100000124</t>
  </si>
  <si>
    <t>FXM8FAOHMYDIPD38UZ17</t>
  </si>
  <si>
    <t>Z*</t>
  </si>
  <si>
    <t>1100000131</t>
  </si>
  <si>
    <t>REGIONS FINANCIAL CORPORATION   2.250% 05/18/25</t>
  </si>
  <si>
    <t>SIERRA TIMESHARE RECEIVABLES F Series 144A   4.730% 06/20/40</t>
  </si>
  <si>
    <t>82652M-AB-6</t>
  </si>
  <si>
    <t>82652M-AC-4</t>
  </si>
  <si>
    <t>SIERRA TIMESHARE RECEIVABLES F Series 144A   1.790% 11/20/37</t>
  </si>
  <si>
    <t>TIF FUNDING II LLC TIF_20-1A Series 144A   2.090% 08/20/45</t>
  </si>
  <si>
    <t>TEMPUR SEALY INTERNATIONAL INC Series 144A   3.875% 10/15/31</t>
  </si>
  <si>
    <t>TESLA AUTO LEASE TRUST TESLA_2 Series 144A   2.330% 02/20/24</t>
  </si>
  <si>
    <t>UNILEVER CAPITAL CORP</t>
  </si>
  <si>
    <t>931142-ED-1</t>
  </si>
  <si>
    <t>S</t>
  </si>
  <si>
    <t>WENDYS FUNDING LLC WEN_21-1A Series 144A   2.775% 06/15/51</t>
  </si>
  <si>
    <t>29250N-AY-1</t>
  </si>
  <si>
    <t>AIA GROUP LTD</t>
  </si>
  <si>
    <t>4 - see NAIC Instructions</t>
  </si>
  <si>
    <t>CO</t>
  </si>
  <si>
    <t>IA</t>
  </si>
  <si>
    <t>MA</t>
  </si>
  <si>
    <t>New Hampshire</t>
  </si>
  <si>
    <t>UT</t>
  </si>
  <si>
    <t>Virginia</t>
  </si>
  <si>
    <t>WV</t>
  </si>
  <si>
    <t>Bonds - NAIC 4 (a)</t>
  </si>
  <si>
    <t xml:space="preserve">Description </t>
  </si>
  <si>
    <t>Subtotal - Bonds - All Other Governments</t>
  </si>
  <si>
    <t>Subtotal - Bonds - U.S. States, Territories and Possessions</t>
  </si>
  <si>
    <t>AXIS EQUIPMENT FINANCE RECEIVA Series 144A   6.030% 12/20/29</t>
  </si>
  <si>
    <t>AXIS EQUIPMENT FINANCE RECEIVA Series 144A   6.360% 12/20/29</t>
  </si>
  <si>
    <t>053611-AM-1</t>
  </si>
  <si>
    <t>AVERY DENNISON CORP AVERY DENNISON CORPORATION   2.250% 02/15/32</t>
  </si>
  <si>
    <t>AVIS BUDGET RENTAL CAR FUNDING AVIS BUDGET RENTAL CAR FUNDING   5.810% 12/20/29</t>
  </si>
  <si>
    <t>1100000008</t>
  </si>
  <si>
    <t>B3MEDVFOVCVDXCQQFS03</t>
  </si>
  <si>
    <t>SUNAMERICA INC</t>
  </si>
  <si>
    <t>1100000019</t>
  </si>
  <si>
    <t>FMC CORP</t>
  </si>
  <si>
    <t>1100000026</t>
  </si>
  <si>
    <t>GREAT AMERICA LEASING RECEIVAB</t>
  </si>
  <si>
    <t>1100000037</t>
  </si>
  <si>
    <t>1100000044</t>
  </si>
  <si>
    <t>68389X-CE-3</t>
  </si>
  <si>
    <t>1100000048</t>
  </si>
  <si>
    <t>Taxable Exchange</t>
  </si>
  <si>
    <t>1100000051</t>
  </si>
  <si>
    <t>1100000055</t>
  </si>
  <si>
    <t>1100000059</t>
  </si>
  <si>
    <t>BNP PARISBAS</t>
  </si>
  <si>
    <t>1100000062</t>
  </si>
  <si>
    <t>FAIRFAX FINANCIAL HOLDINGS LTD</t>
  </si>
  <si>
    <t>1100000066</t>
  </si>
  <si>
    <t>PFIZER INC</t>
  </si>
  <si>
    <t>Total - Preferred Stocks - Part 3</t>
  </si>
  <si>
    <t>5920000001</t>
  </si>
  <si>
    <t>5929999999</t>
  </si>
  <si>
    <t xml:space="preserve">Disposal Date </t>
  </si>
  <si>
    <t xml:space="preserve">Consideration </t>
  </si>
  <si>
    <t>00440E-AS-6</t>
  </si>
  <si>
    <t>ALLIANT ENERGY FINANCE LLC Series 144A   3.750% 06/15/23</t>
  </si>
  <si>
    <t>SERIES 144A</t>
  </si>
  <si>
    <t>HLYYNH7UQUORYSJQCN42</t>
  </si>
  <si>
    <t>PARAMOUNT GLOBAL</t>
  </si>
  <si>
    <t>CARDINAL HEALTH INC</t>
  </si>
  <si>
    <t>CATERPILLAR FINANCIAL SERVICES CATERPILLAR FINANCIAL SERVICES   2.850% 05/17/24</t>
  </si>
  <si>
    <t>200339-EX-3</t>
  </si>
  <si>
    <t>CONTINENTAL RESOURCES</t>
  </si>
  <si>
    <t>JOHN DEERE CAPITAL CORP   3.450% 03/13/25</t>
  </si>
  <si>
    <t>JOHN DEERE CAPITAL CORP</t>
  </si>
  <si>
    <t>DIAMONDBACK ENERGY INC   3.250% 12/01/26</t>
  </si>
  <si>
    <t>37331N-AL-5</t>
  </si>
  <si>
    <t>1100000073</t>
  </si>
  <si>
    <t>1100000080</t>
  </si>
  <si>
    <t>5493000F4ZO33MV32P92</t>
  </si>
  <si>
    <t>KEYBANK NA   5.000% 01/26/33</t>
  </si>
  <si>
    <t>1100000084</t>
  </si>
  <si>
    <t>1100000091</t>
  </si>
  <si>
    <t>MVW OWNER TRUST MVWOT_21-1WA Series 144A   1.440% 01/22/41</t>
  </si>
  <si>
    <t>55400V-AB-7</t>
  </si>
  <si>
    <t>Redemption      100.0000</t>
  </si>
  <si>
    <t>NP SPE II LLC NPRL_17-1A</t>
  </si>
  <si>
    <t>1100000117</t>
  </si>
  <si>
    <t>NORTHROP GRUMMAN CORP</t>
  </si>
  <si>
    <t>HKUPACFHSSASQK8HLS17</t>
  </si>
  <si>
    <t>69145A-AB-4</t>
  </si>
  <si>
    <t>723484-AH-4</t>
  </si>
  <si>
    <t>1100000128</t>
  </si>
  <si>
    <t>PRICEWATERHOUSECOOPERS</t>
  </si>
  <si>
    <t>1100000135</t>
  </si>
  <si>
    <t>1100000139</t>
  </si>
  <si>
    <t>1100000142</t>
  </si>
  <si>
    <t>SIERRA RECEIVABLES FUNDING CO Series 144A   1.950% 09/20/38</t>
  </si>
  <si>
    <t>1100000146</t>
  </si>
  <si>
    <t>1100000153</t>
  </si>
  <si>
    <t>1100000157</t>
  </si>
  <si>
    <t>863667-AH-4</t>
  </si>
  <si>
    <t>1100000160</t>
  </si>
  <si>
    <t>87342R-AJ-3</t>
  </si>
  <si>
    <t>1100000164</t>
  </si>
  <si>
    <t>AMHERST</t>
  </si>
  <si>
    <t>UNION PACIFIC CORPORATION   3.750% 07/15/25</t>
  </si>
  <si>
    <t>UNION PACIFIC CORPORATION</t>
  </si>
  <si>
    <t>1100000171</t>
  </si>
  <si>
    <t>91324P-DN-9</t>
  </si>
  <si>
    <t>1100000175</t>
  </si>
  <si>
    <t>WENDYS FUNDING LLC WEN_19-1A Series 144A   3.783% 06/15/49</t>
  </si>
  <si>
    <t>WENDYS FUNDING LLC WEN_19-1A</t>
  </si>
  <si>
    <t>1100000182</t>
  </si>
  <si>
    <t>22535W-AE-7</t>
  </si>
  <si>
    <t>37959P-AA-5</t>
  </si>
  <si>
    <t>1100000193</t>
  </si>
  <si>
    <t>NORDEA BANK ABP Series 144A   5.375% 09/22/27</t>
  </si>
  <si>
    <t>D - Nationality - Foreign, Currency - U.S.</t>
  </si>
  <si>
    <t>ME</t>
  </si>
  <si>
    <t>MI</t>
  </si>
  <si>
    <t>NJ</t>
  </si>
  <si>
    <t>SC</t>
  </si>
  <si>
    <t>Utah</t>
  </si>
  <si>
    <t>ScDForeign16</t>
  </si>
  <si>
    <t>Original</t>
  </si>
  <si>
    <t>P_2023_Q_NAIC_SCDPT1B</t>
  </si>
  <si>
    <t xml:space="preserve">Acquisitions During Current Quarter </t>
  </si>
  <si>
    <t>02</t>
  </si>
  <si>
    <t>Bonds - NAIC 3 (a)</t>
  </si>
  <si>
    <t>06</t>
  </si>
  <si>
    <t>Total Bonds</t>
  </si>
  <si>
    <t>Preferred Stock - NAIC 1</t>
  </si>
  <si>
    <t>Preferred Stock - NAIC 5</t>
  </si>
  <si>
    <t>13</t>
  </si>
  <si>
    <t xml:space="preserve">NAIC Designation Modifier </t>
  </si>
  <si>
    <t>US TREASURY TREASURY NOTE   3.750% 04/15/26</t>
  </si>
  <si>
    <t>California</t>
  </si>
  <si>
    <t>AMERICAN TOWER CORPORATION</t>
  </si>
  <si>
    <t>AXIS EQUIPMENT FINANCE RECEIVA</t>
  </si>
  <si>
    <t>5493009NTB34VXE1T760</t>
  </si>
  <si>
    <t>CHENIERE ENERGY PARTNERS LP Series 144A   5.950% 06/30/33</t>
  </si>
  <si>
    <t>ERAC USA FIN CO Series 144A   4.900% 05/01/33</t>
  </si>
  <si>
    <t>ENTERPRISE FLEET FINANCING LLC</t>
  </si>
  <si>
    <t>D</t>
  </si>
  <si>
    <t>37045X-EG-7</t>
  </si>
  <si>
    <t>549300PLWY28YB00C717</t>
  </si>
  <si>
    <t>MICRON TECHNOLOGY INC   5.875% 02/09/33</t>
  </si>
  <si>
    <t>PWC US GROUP LLP</t>
  </si>
  <si>
    <t>76169#-AU-7</t>
  </si>
  <si>
    <t>PL</t>
  </si>
  <si>
    <t>ARBYS FUNDING LLC ARBYS_20-1A</t>
  </si>
  <si>
    <t>00973R-AM-5</t>
  </si>
  <si>
    <t>75968N-AE-1</t>
  </si>
  <si>
    <t>1300000000</t>
  </si>
  <si>
    <t>1610000000</t>
  </si>
  <si>
    <t>2509999998</t>
  </si>
  <si>
    <t>Total - Bonds</t>
  </si>
  <si>
    <t>5719999999</t>
  </si>
  <si>
    <t>Total - Common Stocks - Part 3</t>
  </si>
  <si>
    <t>BXG RECEIVABLES NOTE TRUST BXG Series 144A   4.610% 09/28/37</t>
  </si>
  <si>
    <t>CCG RECEIVABLES TRUST CCG_22-1</t>
  </si>
  <si>
    <t>EDBQKYOPJUCJKLOJDE72</t>
  </si>
  <si>
    <t>51M0QTTNCGUN7KFCFZ59</t>
  </si>
  <si>
    <t>20034D-JA-8</t>
  </si>
  <si>
    <t>212015-AS-0</t>
  </si>
  <si>
    <t>25755T-AJ-9</t>
  </si>
  <si>
    <t>549300VFZ8XJ9NUPU221</t>
  </si>
  <si>
    <t>UBS WARBURG LLC</t>
  </si>
  <si>
    <t>GRAPHIC PACKAGING HOLDING CO</t>
  </si>
  <si>
    <t>HILTON GRAND VACATIONS TRUST H Series 144A   4.000% 02/25/32</t>
  </si>
  <si>
    <t>HGVT_19-AA Series 144A   2.340% 07/25/33</t>
  </si>
  <si>
    <t>1100000077</t>
  </si>
  <si>
    <t>INTERCONTINENTALEXCHANGE INC   3.750% 12/01/25</t>
  </si>
  <si>
    <t>JACK IN THE BOX FUNDING LLC JA Series 144A   4.136% 02/26/52</t>
  </si>
  <si>
    <t>JANE STREET</t>
  </si>
  <si>
    <t>6CPEOKI6OYJ13Q6O7870</t>
  </si>
  <si>
    <t>55261F-AJ-3</t>
  </si>
  <si>
    <t>1100000088</t>
  </si>
  <si>
    <t>55400D-AB-7</t>
  </si>
  <si>
    <t>1100000095</t>
  </si>
  <si>
    <t>MVW OWNER TRUST MVWOT_21-2A Series 144A   1.830% 05/20/39</t>
  </si>
  <si>
    <t>1100000099</t>
  </si>
  <si>
    <t>595112-BM-4</t>
  </si>
  <si>
    <t>MORGAN STANLEY   3.125% 07/27/26</t>
  </si>
  <si>
    <t>ORANGE LAKE TIMESHARE TRUST ON Series 144A   2.610% 03/08/29</t>
  </si>
  <si>
    <t>PARKER HANNIFIN CORP   4.500% 09/15/29</t>
  </si>
  <si>
    <t>BOOKING HOLDINGS INC   3.600% 06/01/26</t>
  </si>
  <si>
    <t>PRICEWATERHOUSECOOPERS LLP PRICEWATERHOUSECOOPERS   3.200% 09/15/27</t>
  </si>
  <si>
    <t>7591EP-AQ-3</t>
  </si>
  <si>
    <t>CW05CS5KW59QTC0DG824</t>
  </si>
  <si>
    <t>SIERRA TIMESHARE RECEIVABLES F Series 144A   5.040% 06/20/40</t>
  </si>
  <si>
    <t>SIERRA RECEIVABLES FUNDING COM Series 144A   2.320% 07/20/37</t>
  </si>
  <si>
    <t>SIERRA RECEIVABLES FUNDING COM Series 144A   3.650% 06/20/35</t>
  </si>
  <si>
    <t>SIERRA RECEIVABLES FUNDING COM Series 144A   3.690% 09/20/35</t>
  </si>
  <si>
    <t>82653G-AB-8</t>
  </si>
  <si>
    <t>82653G-AC-6</t>
  </si>
  <si>
    <t>SANTANDER US CAPITAL MARKETS L</t>
  </si>
  <si>
    <t>TAL ADVANTAGE LLC TAL_20-1A</t>
  </si>
  <si>
    <t>TESLA AUTO LEASE TRUST TESLA_2</t>
  </si>
  <si>
    <t>89680H-AB-8</t>
  </si>
  <si>
    <t>TRITON CONTAINER FINANCE LLC T Series 144A   3.740% 09/20/45</t>
  </si>
  <si>
    <t>1100000168</t>
  </si>
  <si>
    <t>WAL-MART STORES INC   3.550% 06/26/25</t>
  </si>
  <si>
    <t>1100000179</t>
  </si>
  <si>
    <t>GOXNEVUM0LL78B1OS344</t>
  </si>
  <si>
    <t>1100000186</t>
  </si>
  <si>
    <t>SK TELECOM CO LTD Series 144A   3.750% 04/16/23</t>
  </si>
  <si>
    <t>88315L-AL-2</t>
  </si>
  <si>
    <t>1100000197</t>
  </si>
  <si>
    <t>TEXTAINER MARINE CONTAINERS VI Series 144A   2.520% 02/20/46</t>
  </si>
  <si>
    <t>VODAFONE GROUP PLC   4.125% 05/30/25</t>
  </si>
  <si>
    <t>KS</t>
  </si>
  <si>
    <t>OK</t>
  </si>
  <si>
    <t>South Dakota</t>
  </si>
  <si>
    <t>Washington</t>
  </si>
  <si>
    <t>Str12CharsExactly</t>
  </si>
  <si>
    <t>SI02 - SCDPT1B</t>
  </si>
  <si>
    <t>Bonds - NAIC 2 (a)</t>
  </si>
  <si>
    <t xml:space="preserve">Date Acquired </t>
  </si>
  <si>
    <t xml:space="preserve">NAIC Designation </t>
  </si>
  <si>
    <t xml:space="preserve">ISIN Identification </t>
  </si>
  <si>
    <t xml:space="preserve">Print - NAIC Designation, NAIC Designation Modifier and SVO Administrative Symbol </t>
  </si>
  <si>
    <t>91282C-GV-7</t>
  </si>
  <si>
    <t>0300000000</t>
  </si>
  <si>
    <t>AVIS BUDGET RENTAL CAR FUNDING AVIS BUDGET RENTAL CAR FUNDING   6.400% 12/20/29</t>
  </si>
  <si>
    <t>CARGILL INC</t>
  </si>
  <si>
    <t>21871X-AF-6</t>
  </si>
  <si>
    <t>GENERAL MOTORS GFORT 2023-1 Series 144A   5.340% 06/15/28</t>
  </si>
  <si>
    <t>61747Y-FE-0</t>
  </si>
  <si>
    <t>MVW OWNER TRUST MVWOT_23-1</t>
  </si>
  <si>
    <t>65473P-AP-0</t>
  </si>
  <si>
    <t>549300D8GOWWH0SJB189</t>
  </si>
  <si>
    <t>NISOURCE INC.</t>
  </si>
  <si>
    <t>WHEELS FLEET LEASE FUNDING LLC Series 144A   6.180% 04/18/38</t>
  </si>
  <si>
    <t>549300KO1OQ4MVFB6X02</t>
  </si>
  <si>
    <t>1109999999</t>
  </si>
  <si>
    <t>Subtotal - Common Stocks - Closed-End Funds - Designations Assigned by the SVO</t>
  </si>
  <si>
    <t>5819999999</t>
  </si>
  <si>
    <t xml:space="preserve">Prior Year Book/Adjusted Carrying Value </t>
  </si>
  <si>
    <t xml:space="preserve">Current Year's (Amortization)/Accretion </t>
  </si>
  <si>
    <t xml:space="preserve">Book/Adjusted Carrying Value at Disposal Date </t>
  </si>
  <si>
    <t>YE</t>
  </si>
  <si>
    <t>CHUBB INA HOLDINGS INC   3.150% 03/15/25</t>
  </si>
  <si>
    <t>Paydown</t>
  </si>
  <si>
    <t>05377R-CZ-5</t>
  </si>
  <si>
    <t>TORONTO DOMINION</t>
  </si>
  <si>
    <t>BEAM INC   3.250% 06/15/23</t>
  </si>
  <si>
    <t>BXG RECEIVABLES NOTE TRUST BXG Series 144A   4.120% 09/28/37</t>
  </si>
  <si>
    <t>12510F-AC-8</t>
  </si>
  <si>
    <t>125523-AG-5</t>
  </si>
  <si>
    <t>CIT GROUP INC   3.929% 06/19/24</t>
  </si>
  <si>
    <t>CONTINENTAL RESOURCES INC.</t>
  </si>
  <si>
    <t>256746-AG-3</t>
  </si>
  <si>
    <t>DRIVEN BRANDS FUNDING LLC HONK</t>
  </si>
  <si>
    <t>26209X-AF-8</t>
  </si>
  <si>
    <t>GENERAL DYNAMICS CORPORATION</t>
  </si>
  <si>
    <t>GILEAD SCIENCES INC   3.650% 03/01/26</t>
  </si>
  <si>
    <t>GLAXOSK CAP INC</t>
  </si>
  <si>
    <t>444859-BD-3</t>
  </si>
  <si>
    <t>LAM RSRCH CORP LAM RESEARCH CORPORATION   3.750% 03/15/26</t>
  </si>
  <si>
    <t>55400D-AA-9</t>
  </si>
  <si>
    <t>55400U-AA-1</t>
  </si>
  <si>
    <t>MVW OWNER TRUST MVWOT_22-2 Series 144A   7.620% 10/21/41</t>
  </si>
  <si>
    <t>62946A-AC-8</t>
  </si>
  <si>
    <t>BOOKING HOLDINGS INC</t>
  </si>
  <si>
    <t>SIERRA TIMESHARE RECEIVABLES F</t>
  </si>
  <si>
    <t>82653E-AB-3</t>
  </si>
  <si>
    <t>82653E-AC-1</t>
  </si>
  <si>
    <t>TIF FUNDING II LLC TIF_21-1A Series 144A   1.650% 02/20/46</t>
  </si>
  <si>
    <t>549300HFEKVR3US71V91</t>
  </si>
  <si>
    <t>88167H-AG-1</t>
  </si>
  <si>
    <t>88315L-AE-8</t>
  </si>
  <si>
    <t>TEXTAINER MARINE CONTAINERS LT</t>
  </si>
  <si>
    <t>TRITON CONTAINER FINANCE LLC T</t>
  </si>
  <si>
    <t>WESTLAKE CHEMICAL CORP</t>
  </si>
  <si>
    <t>NUTRIEN LTD</t>
  </si>
  <si>
    <t>KIMBERLY-CLARK DE MEXICO  S.A.</t>
  </si>
  <si>
    <t>NXP BV/NXP FUNDING LLC/NXP USA   3.875% 06/18/26</t>
  </si>
  <si>
    <t>Alaska</t>
  </si>
  <si>
    <t>DE</t>
  </si>
  <si>
    <t>NV</t>
  </si>
  <si>
    <t xml:space="preserve">NAIC 3 </t>
  </si>
  <si>
    <t>(a) Book/Adjusted Carrying Value column for the end of the current reporting period includes the following amount of short-term and cash equivalent bonds by NAIC designation:</t>
  </si>
  <si>
    <t>-</t>
  </si>
  <si>
    <t>0109999999</t>
  </si>
  <si>
    <t>Subtotal - Bonds - U.S. Governments</t>
  </si>
  <si>
    <t>1100000001</t>
  </si>
  <si>
    <t>J.P. MORGAN SECURITIES INC</t>
  </si>
  <si>
    <t>1100000005</t>
  </si>
  <si>
    <t>1100000012</t>
  </si>
  <si>
    <t>1100000016</t>
  </si>
  <si>
    <t>DELL EQUIPMENT FINANCE TRUST D Series 144A   5.770% 01/22/29</t>
  </si>
  <si>
    <t>29366W-AD-8</t>
  </si>
  <si>
    <t>1100000023</t>
  </si>
  <si>
    <t>1100000030</t>
  </si>
  <si>
    <t>HONEYWELL INTERNATIONAL INC</t>
  </si>
  <si>
    <t>MCKESSON CORP   5.100% 07/15/33</t>
  </si>
  <si>
    <t>MCKESSON CORP</t>
  </si>
  <si>
    <t>1100000041</t>
  </si>
  <si>
    <t>MICRON TECHNOLOGY INC</t>
  </si>
  <si>
    <t>ORACLE CORPORATION</t>
  </si>
  <si>
    <t>PENSKE TRUCK LEASING CO LP   6.200% 06/15/30</t>
  </si>
  <si>
    <t>T-MOBILE USA INC   5.050% 07/15/33</t>
  </si>
  <si>
    <t>962166-BY-9</t>
  </si>
  <si>
    <t>716973-AF-9</t>
  </si>
  <si>
    <t>SCHLUMBERGER INVESTMENT SA   4.850% 05/15/33</t>
  </si>
  <si>
    <t>1500000000</t>
  </si>
  <si>
    <t>Subtotal - Preferred Stocks - Parent, Subsidiaries and Affiliates Perpetual Preferred</t>
  </si>
  <si>
    <t>4509999999</t>
  </si>
  <si>
    <t>5020000000</t>
  </si>
  <si>
    <t>Subtotal - Common Stocks - Industrial and Miscellaneous (Unaffiliated) Other</t>
  </si>
  <si>
    <t>5919999999</t>
  </si>
  <si>
    <t>Subtotal - Common Stocks - Parent, Subsidiaries and Affiliates Publicly Traded</t>
  </si>
  <si>
    <t>000000-00-0</t>
  </si>
  <si>
    <t xml:space="preserve">Foreign Exchange Gain (Loss) on Disposal </t>
  </si>
  <si>
    <t>CZCBJZWDMLTHWJDXU843</t>
  </si>
  <si>
    <t>549300R4HW4HQYM9LE23</t>
  </si>
  <si>
    <t>JEFFRIES &amp; COMPANY INC</t>
  </si>
  <si>
    <t>COMERICA BANK   5.332% 08/25/33</t>
  </si>
  <si>
    <t>CONAGRA FOODS INC   4.600% 11/01/25</t>
  </si>
  <si>
    <t>DB MASTER FINANCE LLC DNKN_21- Series 144A   2.493% 11/20/51</t>
  </si>
  <si>
    <t>0O4KBQCJZX82UKGCBV73</t>
  </si>
  <si>
    <t>DOMINOS PIZZA MASTER ISSUER LL</t>
  </si>
  <si>
    <t>ENERGY TRANSFER OPERATING LP</t>
  </si>
  <si>
    <t>361528-AA-0</t>
  </si>
  <si>
    <t>L2EVHWFHVAQK72TMH265</t>
  </si>
  <si>
    <t>GLAXOSMITHKLINE CAPITAL INC</t>
  </si>
  <si>
    <t>HGVT_19-AA Series 144A   2.540% 07/25/33</t>
  </si>
  <si>
    <t>49327M-3H-5</t>
  </si>
  <si>
    <t>RKPI3RZGV1V1FJTH5T61</t>
  </si>
  <si>
    <t>KROGER CO</t>
  </si>
  <si>
    <t>M&amp;T BANK CORPORATION</t>
  </si>
  <si>
    <t>55389T-AB-7</t>
  </si>
  <si>
    <t>55389T-AC-5</t>
  </si>
  <si>
    <t>MVW OWNER TRUST MVWOT_19-2A Series 144A   2.220% 10/20/38</t>
  </si>
  <si>
    <t>MVW OWNER TRUST MVWOT_20-1A</t>
  </si>
  <si>
    <t>MVW OWNER TRUST MVWOT_22-1 Series 144A   4.150% 11/21/39</t>
  </si>
  <si>
    <t>1100000103</t>
  </si>
  <si>
    <t>549300JQQA6MQ4OJP259</t>
  </si>
  <si>
    <t>IF</t>
  </si>
  <si>
    <t>1100000107</t>
  </si>
  <si>
    <t>1100000110</t>
  </si>
  <si>
    <t>61746B-DQ-6</t>
  </si>
  <si>
    <t>1100000114</t>
  </si>
  <si>
    <t>NATIONAL FOOTBALL LEAGUE   5.600% 03/31/24</t>
  </si>
  <si>
    <t>1100000121</t>
  </si>
  <si>
    <t>693656-AC-4</t>
  </si>
  <si>
    <t>1100000132</t>
  </si>
  <si>
    <t>ROPER IND INC</t>
  </si>
  <si>
    <t>78433L-AA-4</t>
  </si>
  <si>
    <t>1100000150</t>
  </si>
  <si>
    <t>83546D-AQ-1</t>
  </si>
  <si>
    <t>872480-AE-8</t>
  </si>
  <si>
    <t>D01LMJZU09ULLNCY6Z23</t>
  </si>
  <si>
    <t>95058X-AG-3</t>
  </si>
  <si>
    <t>WEPCO ENVIRONMENTAL TRUST FINA</t>
  </si>
  <si>
    <t>FAIRFAX FINANCIAL HOLDINGS LTD Series 144A   5.625% 08/16/32</t>
  </si>
  <si>
    <t>CREDIT AGRICOLE CORPORATE AND</t>
  </si>
  <si>
    <t>NXP BV/NXP FUNDING LLC/NXP USA</t>
  </si>
  <si>
    <t>TEXTAINER MARINE CONTAINERS VI Series 144A   1.680% 02/20/46</t>
  </si>
  <si>
    <t>92857W-BJ-8</t>
  </si>
  <si>
    <t>213800TB53ELEUKM7Q61</t>
  </si>
  <si>
    <t>RTIF</t>
  </si>
  <si>
    <t>AR</t>
  </si>
  <si>
    <t>Colorado</t>
  </si>
  <si>
    <t>Florida</t>
  </si>
  <si>
    <t>HI</t>
  </si>
  <si>
    <t>LA</t>
  </si>
  <si>
    <t>Maryland</t>
  </si>
  <si>
    <t>TX</t>
  </si>
  <si>
    <t>States12</t>
  </si>
  <si>
    <t>Bonds - NAIC 1 (a)</t>
  </si>
  <si>
    <t>Total Bonds &amp; Preferred Stock</t>
  </si>
  <si>
    <t xml:space="preserve">Issuer </t>
  </si>
  <si>
    <t>0100000001</t>
  </si>
  <si>
    <t>0500000000</t>
  </si>
  <si>
    <t>Subtotal - Bonds - U.S. Political Subdivisions of States, Territories and Possessions</t>
  </si>
  <si>
    <t>KEYBANC CAPITAL MARKET</t>
  </si>
  <si>
    <t>1100000009</t>
  </si>
  <si>
    <t>12563L-AN-7</t>
  </si>
  <si>
    <t>CONSTELLATION BRANDS INC</t>
  </si>
  <si>
    <t>MIZUHO SECURITIES</t>
  </si>
  <si>
    <t>54930043I78H35DVVW89</t>
  </si>
  <si>
    <t>FMC CORP FMC CORPORATION   5.650% 05/18/33</t>
  </si>
  <si>
    <t>FLORIDA POWER AND LIGHT CO   4.800% 05/15/33</t>
  </si>
  <si>
    <t>1100000027</t>
  </si>
  <si>
    <t>38012R-AA-4</t>
  </si>
  <si>
    <t>GM FINANCIAL REVOLVING RECEIVA GM FINANCIAL REVOLVING RECEIVA   5.120% 04/11/35</t>
  </si>
  <si>
    <t>38012R-AB-2</t>
  </si>
  <si>
    <t>1100000034</t>
  </si>
  <si>
    <t>MAGALLANES INC</t>
  </si>
  <si>
    <t>1100000038</t>
  </si>
  <si>
    <t>B3DXGBC8GAIYWI2Z0172</t>
  </si>
  <si>
    <t>1100000045</t>
  </si>
  <si>
    <t>OVINTIV INC   5.650% 05/15/28</t>
  </si>
  <si>
    <t>1100000049</t>
  </si>
  <si>
    <t>69437@-AC-0</t>
  </si>
  <si>
    <t>1100000052</t>
  </si>
  <si>
    <t>1100000056</t>
  </si>
  <si>
    <t>WAL-MART STORES INC   4.100% 04/15/33</t>
  </si>
  <si>
    <t>1100000063</t>
  </si>
  <si>
    <t>1100000067</t>
  </si>
  <si>
    <t>55037A-AB-4</t>
  </si>
  <si>
    <t>LUNDIN ENERGY FINANCE BV</t>
  </si>
  <si>
    <t>1100000070</t>
  </si>
  <si>
    <t>1309999999</t>
  </si>
  <si>
    <t>1619999999</t>
  </si>
  <si>
    <t>4020000000</t>
  </si>
  <si>
    <t>ENACT RE LTD</t>
  </si>
  <si>
    <t xml:space="preserve">Bond Interest/ Stock Dividends Received During Year </t>
  </si>
  <si>
    <t>AMERICAN AIRLINES 2016-3 CLASS</t>
  </si>
  <si>
    <t>BMW US CAPITAL LLC Series 144A   3.800% 04/06/23</t>
  </si>
  <si>
    <t>12434K-AA-4</t>
  </si>
  <si>
    <t>12434K-AB-2</t>
  </si>
  <si>
    <t>CLI FUNDING VI LLC CLIF_20-3A   2.070% 10/18/45</t>
  </si>
  <si>
    <t>CATERPILLAR FINANCIAL SERVICES</t>
  </si>
  <si>
    <t>COMERICA BANK</t>
  </si>
  <si>
    <t>CONTINENTAL RESOURCES   3.800% 06/01/24</t>
  </si>
  <si>
    <t>233851-DX-9</t>
  </si>
  <si>
    <t>DAIMLER FINANCE NORTH AMERICA Series 144A   2.700% 06/14/24</t>
  </si>
  <si>
    <t>5493004JF0SDFLM8GD76</t>
  </si>
  <si>
    <t>ENERGY TRANSFER OPERATING LP   2.900% 05/15/25</t>
  </si>
  <si>
    <t>ENTERPRISE FLEET FINANCING LLC Series 144A   1.860% 12/22/25</t>
  </si>
  <si>
    <t>ESTEE LAUDER COMPANIES INC   2.000% 12/01/24</t>
  </si>
  <si>
    <t>ESTEE LAUDER COMPANIES INC</t>
  </si>
  <si>
    <t>QFROUN1UWUYU0DVIWD51</t>
  </si>
  <si>
    <t>FIFTH THIRD BANK</t>
  </si>
  <si>
    <t>337738-AP-3</t>
  </si>
  <si>
    <t>FISERV INC   3.850% 06/01/25</t>
  </si>
  <si>
    <t>GI7UBEJLXYLGR2C7GV83</t>
  </si>
  <si>
    <t>Loop Capital Markets</t>
  </si>
  <si>
    <t>377372-AM-9</t>
  </si>
  <si>
    <t>SO75N4VY5NXGQSK8YQ65</t>
  </si>
  <si>
    <t>43283G-AA-0</t>
  </si>
  <si>
    <t>43284B-AB-8</t>
  </si>
  <si>
    <t>43284B-AC-6</t>
  </si>
  <si>
    <t>1100000074</t>
  </si>
  <si>
    <t>1100000081</t>
  </si>
  <si>
    <t>549300I4GMO6D34U1T02</t>
  </si>
  <si>
    <t>1100000085</t>
  </si>
  <si>
    <t>MVW OWNER TRUST MVWOT_19-1A Series 144A   3.000% 11/20/36</t>
  </si>
  <si>
    <t>MVW OWNER TRUST MVWOT_19-1A Series 144A   3.330% 11/20/36</t>
  </si>
  <si>
    <t>1100000092</t>
  </si>
  <si>
    <t>579780-AM-9</t>
  </si>
  <si>
    <t>UE2136O97NLB5BYP9H04</t>
  </si>
  <si>
    <t>58174#-AD-6</t>
  </si>
  <si>
    <t>MCKINSEY &amp; CO   2.400% 06/11/23</t>
  </si>
  <si>
    <t>1100000118</t>
  </si>
  <si>
    <t>ORANGE LAKE TIMESHARE TRUST ON</t>
  </si>
  <si>
    <t>1100000125</t>
  </si>
  <si>
    <t>741503-AZ-9</t>
  </si>
  <si>
    <t>1100000129</t>
  </si>
  <si>
    <t>SCE RECOVERY FUNDING LLC   0.861% 11/15/31</t>
  </si>
  <si>
    <t>1100000136</t>
  </si>
  <si>
    <t>1100000143</t>
  </si>
  <si>
    <t>1100000147</t>
  </si>
  <si>
    <t>SIERRA RECEIVABLES FUNDING CO Series 144A   6.320% 07/20/39</t>
  </si>
  <si>
    <t>83546D-AJ-7</t>
  </si>
  <si>
    <t>1100000154</t>
  </si>
  <si>
    <t>SONIC CAPITAL LLC SONIC_21-1A Series 144A   2.636% 08/20/51</t>
  </si>
  <si>
    <t>855244-AQ-2</t>
  </si>
  <si>
    <t>STARBUCKS CORP STARBUCKS CORPORATION   3.800% 08/15/25</t>
  </si>
  <si>
    <t>STRYKER CORP</t>
  </si>
  <si>
    <t>1100000158</t>
  </si>
  <si>
    <t>1100000161</t>
  </si>
  <si>
    <t>TEMPUR SEALY INTERNATIONAL INC</t>
  </si>
  <si>
    <t>1100000165</t>
  </si>
  <si>
    <t>TRITON CONTAINER FINANCE LLC T Series 144A   2.110% 09/20/45</t>
  </si>
  <si>
    <t>1100000172</t>
  </si>
  <si>
    <t>1100000176</t>
  </si>
  <si>
    <t>1100000183</t>
  </si>
  <si>
    <t>1100000190</t>
  </si>
  <si>
    <t>62954H-AZ-1</t>
  </si>
  <si>
    <t>G6764#-AA-0</t>
  </si>
  <si>
    <t>OMEGA LEASING NO 9 LTD OMEGA LEASING (NO. 9) LIMITED   2.400% 10/12/26</t>
  </si>
  <si>
    <t>Total - Preferred Stocks - Part 4</t>
  </si>
  <si>
    <t>A - Nationality - Canadian, Issued in - Canada, Currency - U.S.</t>
  </si>
  <si>
    <t>RTS</t>
  </si>
  <si>
    <t>3 - see NAIC Instructions</t>
  </si>
  <si>
    <t>Alabama</t>
  </si>
  <si>
    <t>AZ</t>
  </si>
  <si>
    <t>CT</t>
  </si>
  <si>
    <t>District of Columbia</t>
  </si>
  <si>
    <t>IN</t>
  </si>
  <si>
    <t>Maine</t>
  </si>
  <si>
    <t>North Carolina</t>
  </si>
  <si>
    <t>NC</t>
  </si>
  <si>
    <t>OH</t>
  </si>
  <si>
    <t>PA</t>
  </si>
  <si>
    <t>South Carolina</t>
  </si>
  <si>
    <t>SD</t>
  </si>
  <si>
    <t>West Virginia</t>
  </si>
  <si>
    <t>UserCusip</t>
  </si>
  <si>
    <t>Schedule D - Part 1B - Bonds and Preferred Stock by NAIC Designation</t>
  </si>
  <si>
    <t xml:space="preserve">Book/Adjusted Carrying Value End of First Quarter </t>
  </si>
  <si>
    <t xml:space="preserve">Book/Adjusted Carrying Value End of Second Quarter </t>
  </si>
  <si>
    <t>03</t>
  </si>
  <si>
    <t>07</t>
  </si>
  <si>
    <t>Preferred Stock - NAIC 2</t>
  </si>
  <si>
    <t>10</t>
  </si>
  <si>
    <t>Preferred Stock - NAIC 6</t>
  </si>
  <si>
    <t>14</t>
  </si>
  <si>
    <t>Schedule D - Part 3 - Long-Term Bonds and Stocks Acquired</t>
  </si>
  <si>
    <t xml:space="preserve">Foreign </t>
  </si>
  <si>
    <t xml:space="preserve">LEI </t>
  </si>
  <si>
    <t>A</t>
  </si>
  <si>
    <t>0309999999</t>
  </si>
  <si>
    <t>AVERY DENNISON CORP</t>
  </si>
  <si>
    <t>CVS HEALTH CORP</t>
  </si>
  <si>
    <t>CARGILL INC Series 144A   4.750% 04/24/33</t>
  </si>
  <si>
    <t>CROWN CASTLE INTERNATIONAL COR</t>
  </si>
  <si>
    <t>24703G-AD-6</t>
  </si>
  <si>
    <t>24703G-AE-4</t>
  </si>
  <si>
    <t>GENERAL MOTORS GFORT 2023-1</t>
  </si>
  <si>
    <t>361886-CT-9</t>
  </si>
  <si>
    <t>438516-CM-6</t>
  </si>
  <si>
    <t>LYONDELLBASELL INDUSTRIES NV</t>
  </si>
  <si>
    <t>55903V-BB-8</t>
  </si>
  <si>
    <t>571676-AV-7</t>
  </si>
  <si>
    <t>709599-BV-5</t>
  </si>
  <si>
    <t>VERIZON COMMUNICATIONS INC   4.400% 11/01/34</t>
  </si>
  <si>
    <t>96328G-AU-1</t>
  </si>
  <si>
    <t>67078A-AF-0</t>
  </si>
  <si>
    <t>SCHLUMBERGER INVESTMENT SA</t>
  </si>
  <si>
    <t>Total - Bonds - Part 3</t>
  </si>
  <si>
    <t>2509999999</t>
  </si>
  <si>
    <t>Subtotal - Common Stocks - Closed-End Funds - Designations Not Assigned by the SVO</t>
  </si>
  <si>
    <t>5920000002</t>
  </si>
  <si>
    <t>Subtotal - Common Stocks - Parent, Subsidiaries and Affiliates Other</t>
  </si>
  <si>
    <t>Schedule D - Part 4 - Long-Term Bonds and Stocks Sold, Redeemed or Otherwise Disposed Of</t>
  </si>
  <si>
    <t>054561-AC-9</t>
  </si>
  <si>
    <t>05565E-BM-6</t>
  </si>
  <si>
    <t>BMW US CAPITAL LLC</t>
  </si>
  <si>
    <t>CIGNA CORP   4.125% 11/15/25</t>
  </si>
  <si>
    <t>Soc Gen</t>
  </si>
  <si>
    <t>26875P-AM-3</t>
  </si>
  <si>
    <t>ENTERGY AK INC ENTERGY ARKANSAS INC   3.500% 04/01/26</t>
  </si>
  <si>
    <t>KYX6QEFGFXUFFAWLGG05</t>
  </si>
  <si>
    <t>302491-AT-2</t>
  </si>
  <si>
    <t>FIFTH THIRD BANCORP   4.772% 07/28/30</t>
  </si>
  <si>
    <t>GBX LEASING GBXL_22-1</t>
  </si>
  <si>
    <t>369550-BG-2</t>
  </si>
  <si>
    <t>GLAXOSK CAP INC GLAXOSMITHKLINE CAPITAL INC   3.625% 05/15/25</t>
  </si>
  <si>
    <t>1100000078</t>
  </si>
  <si>
    <t>HUMANA INC</t>
  </si>
  <si>
    <t>LAM RSRCH CORP</t>
  </si>
  <si>
    <t>53079E-BE-3</t>
  </si>
  <si>
    <t>1100000089</t>
  </si>
  <si>
    <t>1100000096</t>
  </si>
  <si>
    <t>55400K-AB-1</t>
  </si>
  <si>
    <t>OXFORD FINANCE FUNDING TRUST O Series 144A   4.459% 02/15/27</t>
  </si>
  <si>
    <t>74151#-AN-8</t>
  </si>
  <si>
    <t>826525-AB-3</t>
  </si>
  <si>
    <t>SIERRA RECEIVABLES FUNDING COM Series 144A   2.820% 05/20/36</t>
  </si>
  <si>
    <t>SIERRA RECEIVABLES FUNDING CO</t>
  </si>
  <si>
    <t>US BANK NATIONAL ASSOCIATION</t>
  </si>
  <si>
    <t>1100000169</t>
  </si>
  <si>
    <t>UNITEDHEALTH GROUP INC   3.700% 12/15/25</t>
  </si>
  <si>
    <t>1100000187</t>
  </si>
  <si>
    <t>1100000194</t>
  </si>
  <si>
    <t>1100000198</t>
  </si>
  <si>
    <t>OMEGA LEASING (NO. 9) LIMITED</t>
  </si>
  <si>
    <t>Total - Common Stocks - Part 4</t>
  </si>
  <si>
    <t>C - Nationality - Foreign, Issued in - U.S, Currency - U.S.</t>
  </si>
  <si>
    <t>6 - see NAIC Instructions</t>
  </si>
  <si>
    <t>Iowa</t>
  </si>
  <si>
    <t>Idaho</t>
  </si>
  <si>
    <t>MN</t>
  </si>
  <si>
    <t>North Dakota</t>
  </si>
  <si>
    <t>Ohio</t>
  </si>
  <si>
    <t>Oregon</t>
  </si>
  <si>
    <t>USA</t>
  </si>
  <si>
    <t>U.S. Virgin Islands</t>
  </si>
  <si>
    <t>RelatedParties</t>
  </si>
  <si>
    <t>NumberOfShares</t>
  </si>
  <si>
    <t>0000001</t>
  </si>
  <si>
    <t>TREASURY NOTE</t>
  </si>
  <si>
    <t>0700000000</t>
  </si>
  <si>
    <t>02361D-BA-7</t>
  </si>
  <si>
    <t>AMERICAN TOWER CORP AMERICAN TOWER CORPORATION   5.550% 07/15/33</t>
  </si>
  <si>
    <t>ASSURANT INC</t>
  </si>
  <si>
    <t>ARBYS FUNDING LLC ARBYS_20-1A Series 144A   3.237% 07/30/50</t>
  </si>
  <si>
    <t>A89MY1K3YLIGJMYWVX50</t>
  </si>
  <si>
    <t>FLORIDA POWER AND LIGHT CO</t>
  </si>
  <si>
    <t>E</t>
  </si>
  <si>
    <t>MERCK &amp; CO INC   4.500% 05/17/33</t>
  </si>
  <si>
    <t>MORGAN STANLEY   5.250% 04/21/34</t>
  </si>
  <si>
    <t>023771-R9-1</t>
  </si>
  <si>
    <t>WEYERHAEUSER COMPANY</t>
  </si>
  <si>
    <t>WHEELS FLEET LEASE FUNDING LLC</t>
  </si>
  <si>
    <t>549300NFTY73920OYK69</t>
  </si>
  <si>
    <t>JOHNSON CONTROLS INTL PL</t>
  </si>
  <si>
    <t>LUNDIN ENERGY FINANCE BV Series 144A   3.100% 07/15/31</t>
  </si>
  <si>
    <t>PFIZER INC   5.110% 05/19/43</t>
  </si>
  <si>
    <t>529900EZ29I5KXPV2J32</t>
  </si>
  <si>
    <t>1509999999</t>
  </si>
  <si>
    <t>Subtotal - Bonds - SVO Identified Funds</t>
  </si>
  <si>
    <t>Total - Preferred Stocks</t>
  </si>
  <si>
    <t>5010000000</t>
  </si>
  <si>
    <t>5320000000</t>
  </si>
  <si>
    <t>Subtotal - Common Stocks - Mutual Funds - Designations Not Assigned by the SVO</t>
  </si>
  <si>
    <t>5989999997</t>
  </si>
  <si>
    <t>AXA EQUITABLE HOLDINGS INC   3.900% 04/20/23</t>
  </si>
  <si>
    <t>BMW US CAPITAL LLC Series 144A   3.450% 04/01/27</t>
  </si>
  <si>
    <t>BXG RECEIVABLES NOTE TRUST BXG Series 144A   2.490% 02/28/36</t>
  </si>
  <si>
    <t>CCG RECEIVABLES TRUST CCG_19-2 Series 144A   2.550% 03/15/27</t>
  </si>
  <si>
    <t>21871X-AE-9</t>
  </si>
  <si>
    <t>E0KSF7PFQ210NWI8Z391</t>
  </si>
  <si>
    <t>XWTZDRYZPBUHIQBKDB46</t>
  </si>
  <si>
    <t>HIN TIMESHARE TRUST HINTT_20-A Series 144A   2.230% 10/09/39</t>
  </si>
  <si>
    <t>HILTON GRAND VACATIONS TRUST H Series 144A   4.300% 01/25/37</t>
  </si>
  <si>
    <t>LIBERTY MUTUAL GROUP INC</t>
  </si>
  <si>
    <t>553896-AA-9</t>
  </si>
  <si>
    <t>553896-AB-7</t>
  </si>
  <si>
    <t>55389P-AB-5</t>
  </si>
  <si>
    <t>55389P-AC-3</t>
  </si>
  <si>
    <t>55400E-AB-5</t>
  </si>
  <si>
    <t>58013M-FE-9</t>
  </si>
  <si>
    <t>MORGAN STANLEY   3.875% 04/29/24</t>
  </si>
  <si>
    <t>RIMU48P07456QXSO0R61</t>
  </si>
  <si>
    <t>68504L-AA-9</t>
  </si>
  <si>
    <t>68504L-AB-7</t>
  </si>
  <si>
    <t>PRICEWATERHOUSECOOPERS LLP</t>
  </si>
  <si>
    <t>REGIONS FINANCIAL CORPORATION</t>
  </si>
  <si>
    <t>776743-AH-9</t>
  </si>
  <si>
    <t>826934-AA-9</t>
  </si>
  <si>
    <t>826934-AB-7</t>
  </si>
  <si>
    <t>STRYKER CORP   3.375% 11/01/25</t>
  </si>
  <si>
    <t>TEXTAINER MARINE CONTAINERS LT Series 144A   2.730% 08/21/45</t>
  </si>
  <si>
    <t>UNION PACIFIC RAILROAD CO 2015</t>
  </si>
  <si>
    <t>UNITED AIRLINES 2019-2 CLASS A UNITED AIRLINES 2019-2 CLASS A   2.700% 05/01/32</t>
  </si>
  <si>
    <t>UNITED PARCEL SERVICE INC   3.900% 04/01/25</t>
  </si>
  <si>
    <t>918286-AA-3</t>
  </si>
  <si>
    <t>92940P-AB-0</t>
  </si>
  <si>
    <t>WESTROCK CO</t>
  </si>
  <si>
    <t>950739-AA-0</t>
  </si>
  <si>
    <t>WESTLAKE CHEMICAL CORP   3.600% 08/15/26</t>
  </si>
  <si>
    <t>HSBC SECURITIES INC</t>
  </si>
  <si>
    <t>NORDEA BANK ABP</t>
  </si>
  <si>
    <t>TEXTAINER MARINE CONTAINERS LT Series 144A   2.100% 09/20/45</t>
  </si>
  <si>
    <t>AK</t>
  </si>
  <si>
    <t>CA</t>
  </si>
  <si>
    <t>GA</t>
  </si>
  <si>
    <t>Kansas</t>
  </si>
  <si>
    <t>Pennsylvania</t>
  </si>
  <si>
    <t xml:space="preserve">NAIC 2 </t>
  </si>
  <si>
    <t>P_2023_Q_NAIC_SCDPT3</t>
  </si>
  <si>
    <t>SCDPT3</t>
  </si>
  <si>
    <t xml:space="preserve">CUSIP Identification </t>
  </si>
  <si>
    <t>US TREASURY</t>
  </si>
  <si>
    <t>{BLANK}</t>
  </si>
  <si>
    <t>0509999999</t>
  </si>
  <si>
    <t>1100000002</t>
  </si>
  <si>
    <t>1100000006</t>
  </si>
  <si>
    <t>CVS HEALTH CORP   5.300% 06/01/33</t>
  </si>
  <si>
    <t>141781-CB-8</t>
  </si>
  <si>
    <t>1100000013</t>
  </si>
  <si>
    <t>5493005UEC8AZ34LDV29</t>
  </si>
  <si>
    <t>SUNAMERICA INC Series 144A   3.850% 04/05/29</t>
  </si>
  <si>
    <t>1100000020</t>
  </si>
  <si>
    <t>ERAC USA FIN CO</t>
  </si>
  <si>
    <t>CKDHZ2X64EEBQCSP7013</t>
  </si>
  <si>
    <t>1100000024</t>
  </si>
  <si>
    <t>1100000031</t>
  </si>
  <si>
    <t>MAGALLANES INC   4.054% 03/15/29</t>
  </si>
  <si>
    <t>MVW OWNER TRUST MVWOT_23-1 Series 144A   5.420% 10/20/40</t>
  </si>
  <si>
    <t>NISOURCE INC</t>
  </si>
  <si>
    <t>1Z4GXXU7ZHVWFCD8TV52</t>
  </si>
  <si>
    <t>69047Q-AB-8</t>
  </si>
  <si>
    <t>69047Q-AC-6</t>
  </si>
  <si>
    <t>PWC US GROUP LLP   3.430% 09/13/30</t>
  </si>
  <si>
    <t>PENSKE TRUCK LEASING CO LP</t>
  </si>
  <si>
    <t>VERIZON COMMUNICATIONS INC</t>
  </si>
  <si>
    <t>WAL-MART STORES INC</t>
  </si>
  <si>
    <t>RENAISSANCERE HOLDINGS LTD   5.750% 06/05/33</t>
  </si>
  <si>
    <t>EK6GB9U3U58PDI411C94</t>
  </si>
  <si>
    <t>806854-AL-9</t>
  </si>
  <si>
    <t>1900000000</t>
  </si>
  <si>
    <t>4010000000</t>
  </si>
  <si>
    <t>Subtotal - Preferred Stocks - Industrial and Miscellaneous (Unaffiliated) Perpetual Preferred</t>
  </si>
  <si>
    <t>Subtotal - Preferred Stocks - Industrial and Miscellaneous (Unaffiliated) Redeemable Preferred</t>
  </si>
  <si>
    <t>4320000000</t>
  </si>
  <si>
    <t>5029999999</t>
  </si>
  <si>
    <t>Total - Common Stocks</t>
  </si>
  <si>
    <t xml:space="preserve">Name of Purchaser </t>
  </si>
  <si>
    <t>AXIS EQUIPMENT FINANCE RECEIVA Series 144A   5.300% 06/21/28</t>
  </si>
  <si>
    <t>110122-CN-6</t>
  </si>
  <si>
    <t>BRISTOL-MYERS SQUIBB CO   3.200% 06/15/26</t>
  </si>
  <si>
    <t>CIT GROUP INC</t>
  </si>
  <si>
    <t>CAMPBELL SOUP COMPANY   3.950% 03/15/25</t>
  </si>
  <si>
    <t>20030N-CS-8</t>
  </si>
  <si>
    <t>21036P-BK-3</t>
  </si>
  <si>
    <t>DOWDUPONT INC   4.493% 11/15/25</t>
  </si>
  <si>
    <t>5493008K8W3OKZE54J59</t>
  </si>
  <si>
    <t>FIFTH THIRD BANCORP</t>
  </si>
  <si>
    <t>HIN TIMESHARE TRUST HINTT_20-A Series 144A   1.390% 10/09/39</t>
  </si>
  <si>
    <t>HILTON GRAND VACATIONS TRUST H</t>
  </si>
  <si>
    <t>43284H-AA-7</t>
  </si>
  <si>
    <t>HGVT_19-AA</t>
  </si>
  <si>
    <t>43284H-AB-5</t>
  </si>
  <si>
    <t>43284H-AC-3</t>
  </si>
  <si>
    <t>HUMANA INC   3.850% 10/01/24</t>
  </si>
  <si>
    <t>BX51Z52KU3O80ZQ66M29</t>
  </si>
  <si>
    <t>LAM RESEARCH CORPORATION</t>
  </si>
  <si>
    <t>MVW OWNER TRUST MVWOT_19-2A</t>
  </si>
  <si>
    <t>55400E-AA-7</t>
  </si>
  <si>
    <t>1100000100</t>
  </si>
  <si>
    <t>1100000104</t>
  </si>
  <si>
    <t>MCCORMICK &amp; COMPANY INCORPORAT   3.150% 08/15/24</t>
  </si>
  <si>
    <t>MCDONALDS CORPORATION</t>
  </si>
  <si>
    <t>MCKINSEY &amp; CO</t>
  </si>
  <si>
    <t>1100000111</t>
  </si>
  <si>
    <t>1100000115</t>
  </si>
  <si>
    <t>1100000122</t>
  </si>
  <si>
    <t>701094-AM-6</t>
  </si>
  <si>
    <t>1100000133</t>
  </si>
  <si>
    <t>SIERRA RECEIVABLES FUNDING COM</t>
  </si>
  <si>
    <t>1100000140</t>
  </si>
  <si>
    <t>SIERRA RECEIVABLES FUNDING COM SIERRA RECEIVABLES FUNDING COM   3.500% 06/20/35</t>
  </si>
  <si>
    <t>SIERRA RECEIVABLES FUNDING COM Series 144A   3.770% 01/20/36</t>
  </si>
  <si>
    <t>STANLEY BLACK &amp; DECKER INC</t>
  </si>
  <si>
    <t>88023U-AJ-0</t>
  </si>
  <si>
    <t>US BANK NA CINCINNATI</t>
  </si>
  <si>
    <t>904764-AX-5</t>
  </si>
  <si>
    <t>UNILEVER CAPITAL CORP   3.375% 03/22/25</t>
  </si>
  <si>
    <t>907818-ES-3</t>
  </si>
  <si>
    <t>UNION PACIFIC RAILROAD CO 2015 UNION PACIFIC RAILROAD CO 2015   2.695% 05/12/27</t>
  </si>
  <si>
    <t>90932J-AA-0</t>
  </si>
  <si>
    <t>549300GHBMY8T5GXDE41</t>
  </si>
  <si>
    <t>VSE VOI MORTGAGE LLC VSTNA_18- Series 144A   3.560% 02/20/36</t>
  </si>
  <si>
    <t>95058X-AL-2</t>
  </si>
  <si>
    <t>98TPTUM4IVMFCZBCUR27</t>
  </si>
  <si>
    <t>BLACKBIRD CAPITAL AIRCRAFT BBI</t>
  </si>
  <si>
    <t>KIMBERLY CLARK DE MEXICO SAB D KIMBERLY-CLARK DE MEXICO  S.A.   3.800% 04/08/24</t>
  </si>
  <si>
    <t>65558R-AD-1</t>
  </si>
  <si>
    <t>GI</t>
  </si>
  <si>
    <t>*</t>
  </si>
  <si>
    <t>FL</t>
  </si>
  <si>
    <t>Mississippi</t>
  </si>
  <si>
    <t>Montana</t>
  </si>
  <si>
    <t>AS</t>
  </si>
  <si>
    <t>DollarNoZeroSuppress</t>
  </si>
  <si>
    <t>NAICDesModifier2020</t>
  </si>
  <si>
    <t>SCDPT1BF</t>
  </si>
  <si>
    <t xml:space="preserve">NAIC 6 </t>
  </si>
  <si>
    <t>0900000000</t>
  </si>
  <si>
    <t>MITSUBISHI SECURITIES</t>
  </si>
  <si>
    <t>05377R-HG-2</t>
  </si>
  <si>
    <t>05377R-HH-0</t>
  </si>
  <si>
    <t>BARCLAYS CAPITAL INC</t>
  </si>
  <si>
    <t>Tax Free Exchange</t>
  </si>
  <si>
    <t>1100000017</t>
  </si>
  <si>
    <t>ROYAL BANK OF CANADA</t>
  </si>
  <si>
    <t>1100000028</t>
  </si>
  <si>
    <t>GREAT AMERICA LEASING RECEIVAB Series 144A   5.060% 03/15/30</t>
  </si>
  <si>
    <t>WELLS FARGO BANK</t>
  </si>
  <si>
    <t>39154T-CF-3</t>
  </si>
  <si>
    <t>46266T-AB-4</t>
  </si>
  <si>
    <t>1100000035</t>
  </si>
  <si>
    <t>46266T-AD-0</t>
  </si>
  <si>
    <t>50249A-AL-7</t>
  </si>
  <si>
    <t>54930073HKEO6GZBSS03</t>
  </si>
  <si>
    <t>1100000039</t>
  </si>
  <si>
    <t>58933Y-BK-0</t>
  </si>
  <si>
    <t>1100000042</t>
  </si>
  <si>
    <t>1100000046</t>
  </si>
  <si>
    <t>OVINTIV INC</t>
  </si>
  <si>
    <t>1100000053</t>
  </si>
  <si>
    <t>PILGRIMS PRIDE CORP   6.250% 07/01/33</t>
  </si>
  <si>
    <t>549300ZSLGV64ZL3HD75</t>
  </si>
  <si>
    <t>92343V-CQ-5</t>
  </si>
  <si>
    <t>1100000057</t>
  </si>
  <si>
    <t>1100000060</t>
  </si>
  <si>
    <t>1100000064</t>
  </si>
  <si>
    <t>GLOBAL SC FINANCE SRL SEACO_20</t>
  </si>
  <si>
    <t>549300JSNI1KL271GM17</t>
  </si>
  <si>
    <t>1100000068</t>
  </si>
  <si>
    <t>1100000071</t>
  </si>
  <si>
    <t>4029999999</t>
  </si>
  <si>
    <t>Total - Preferred Stocks - Part 5</t>
  </si>
  <si>
    <t>5520000000</t>
  </si>
  <si>
    <t>ALLIANT ENERGY FINANCE LLC</t>
  </si>
  <si>
    <t>BXG RECEIVABLES NOTE TRUST BXG SERIES 144A   1.550% 02/28/36</t>
  </si>
  <si>
    <t>05608T-AB-7</t>
  </si>
  <si>
    <t>BEACON CONTAINER FINANCE LLC I Series 144A   2.250% 10/22/46</t>
  </si>
  <si>
    <t>12563L-AS-6</t>
  </si>
  <si>
    <t>CCU46N3GJMF4OK4N7U60</t>
  </si>
  <si>
    <t>DOWDUPONT INC</t>
  </si>
  <si>
    <t>ENTERGY ARKANSAS INC</t>
  </si>
  <si>
    <t>29373K-AC-7</t>
  </si>
  <si>
    <t>1100000075</t>
  </si>
  <si>
    <t>HILTON GRAND VACATIONS TRUST H Series 144A   2.740% 02/25/39</t>
  </si>
  <si>
    <t>1100000082</t>
  </si>
  <si>
    <t>512807-AS-7</t>
  </si>
  <si>
    <t>LIBERTY MUTUAL GROUP INC LIBERTY MUTUAL GROUP INC   4.250% 06/15/23</t>
  </si>
  <si>
    <t>QUR0DG15Z6FFGYCHH861</t>
  </si>
  <si>
    <t>1100000093</t>
  </si>
  <si>
    <t>MVW OWNER TRUST MVWOT_20-1A Series 144A   1.740% 10/20/37</t>
  </si>
  <si>
    <t>MCCORMICK &amp; COMPANY INCORPORAT</t>
  </si>
  <si>
    <t>959800RXUB765QMP6986</t>
  </si>
  <si>
    <t>1100000108</t>
  </si>
  <si>
    <t>NFL VENTURES LP   2.730% 04/15/31</t>
  </si>
  <si>
    <t>NP SPE II LLC NPRL_17-1A Series 144A   3.372% 10/21/47</t>
  </si>
  <si>
    <t>63615#-AG-6</t>
  </si>
  <si>
    <t>1100000119</t>
  </si>
  <si>
    <t>68217F-AA-0</t>
  </si>
  <si>
    <t>ORANGE LAKE TIMESHARE TRUST ON Series 144A   3.360% 04/09/38</t>
  </si>
  <si>
    <t>123WALMHY1GZXG2YDL90</t>
  </si>
  <si>
    <t>5493002CONDB4N2HKI23</t>
  </si>
  <si>
    <t>PARKER HANNIFIN CORP</t>
  </si>
  <si>
    <t>1100000126</t>
  </si>
  <si>
    <t>RAYBURN CTRY SEC LLC Series 144A   2.307% 12/01/30</t>
  </si>
  <si>
    <t>1100000137</t>
  </si>
  <si>
    <t>82652Q-AB-7</t>
  </si>
  <si>
    <t>82652Q-AC-5</t>
  </si>
  <si>
    <t>SIERRA RECEIVABLES FUNDING CO Series 144A   1.800% 09/20/38</t>
  </si>
  <si>
    <t>1100000144</t>
  </si>
  <si>
    <t>1100000148</t>
  </si>
  <si>
    <t>82653G-AA-0</t>
  </si>
  <si>
    <t>1100000151</t>
  </si>
  <si>
    <t>1100000155</t>
  </si>
  <si>
    <t>1100000159</t>
  </si>
  <si>
    <t>TIF FUNDING II LLC TIF_21-1A</t>
  </si>
  <si>
    <t>TACO BELL FUNDING BELL_21-1</t>
  </si>
  <si>
    <t>1100000162</t>
  </si>
  <si>
    <t>89680H-AA-0</t>
  </si>
  <si>
    <t>1100000166</t>
  </si>
  <si>
    <t>1100000173</t>
  </si>
  <si>
    <t>VSE VOI MORTGAGE LLC VSTNA_18-</t>
  </si>
  <si>
    <t>WENDYS FUNDING LLC WEN_21-1A</t>
  </si>
  <si>
    <t>1100000180</t>
  </si>
  <si>
    <t>960413-AT-9</t>
  </si>
  <si>
    <t>1100000184</t>
  </si>
  <si>
    <t>09228Y-AA-0</t>
  </si>
  <si>
    <t>12807C-AA-1</t>
  </si>
  <si>
    <t>CAL FUNDING IV LTD CAI_20-1A Series 144A   2.220% 09/25/45</t>
  </si>
  <si>
    <t>1100000191</t>
  </si>
  <si>
    <t>RTSYE</t>
  </si>
  <si>
    <t>ND*</t>
  </si>
  <si>
    <t>Connecticut</t>
  </si>
  <si>
    <t>Massachusetts</t>
  </si>
  <si>
    <t>Missouri</t>
  </si>
  <si>
    <t>ND</t>
  </si>
  <si>
    <t>Nebraska</t>
  </si>
  <si>
    <t>NH</t>
  </si>
  <si>
    <t>New Mexico</t>
  </si>
  <si>
    <t>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</si>
</sst>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\(#,##0.00\)"/>
    <numFmt numFmtId="165" formatCode="mm/dd/yyyy"/>
    <numFmt numFmtId="166" formatCode="#,##0.000;\(#,##0.000\)"/>
    <numFmt numFmtId="167" formatCode="#,##0;\(#,##0\)"/>
  </numFmts>
  <fonts count="8" x14ac:knownFonts="1">
    <font>
      <sz val="11"/>
      <color theme="1"/>
      <name val="Arial"/>
    </font>
    <font>
      <sz val="11"/>
      <color rgb="FF000000"/>
      <name val="Arial"/>
      <family val="2"/>
    </font>
    <font>
      <sz val="7"/>
      <color theme="1"/>
      <name val="Arial"/>
      <family val="2"/>
    </font>
    <font>
      <b/>
      <sz val="11"/>
      <color rgb="FF000000"/>
      <name val="Arial"/>
      <family val="2"/>
    </font>
    <font>
      <sz val="8"/>
      <color rgb="FF008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70D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fill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67" fontId="1" fillId="2" borderId="1" xfId="0" applyNumberFormat="1" applyFont="1" applyFill="1" applyBorder="1" applyAlignment="1">
      <alignment horizontal="fill"/>
    </xf>
    <xf numFmtId="49" fontId="1" fillId="0" borderId="1" xfId="0" applyNumberFormat="1" applyFont="1" applyBorder="1" applyAlignment="1">
      <alignment horizontal="left"/>
    </xf>
    <xf numFmtId="167" fontId="1" fillId="4" borderId="1" xfId="0" applyNumberFormat="1" applyFont="1" applyFill="1" applyBorder="1"/>
    <xf numFmtId="0" fontId="1" fillId="0" borderId="1" xfId="0" applyFont="1" applyBorder="1"/>
    <xf numFmtId="49" fontId="1" fillId="2" borderId="1" xfId="0" applyNumberFormat="1" applyFont="1" applyFill="1" applyBorder="1" applyAlignment="1">
      <alignment horizontal="fill"/>
    </xf>
    <xf numFmtId="49" fontId="1" fillId="0" borderId="1" xfId="0" applyNumberFormat="1" applyFont="1" applyBorder="1" applyAlignment="1" applyProtection="1">
      <alignment horizontal="left"/>
      <protection locked="0"/>
    </xf>
    <xf numFmtId="0" fontId="1" fillId="4" borderId="1" xfId="0" applyFont="1" applyFill="1" applyBorder="1"/>
    <xf numFmtId="49" fontId="1" fillId="0" borderId="1" xfId="0" applyNumberFormat="1" applyFont="1" applyBorder="1" applyAlignment="1" applyProtection="1">
      <alignment horizontal="left" wrapText="1"/>
      <protection locked="0"/>
    </xf>
    <xf numFmtId="0" fontId="2" fillId="0" borderId="2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Continuous" wrapText="1"/>
    </xf>
    <xf numFmtId="49" fontId="1" fillId="5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0" fontId="1" fillId="0" borderId="1" xfId="0" applyFont="1" applyBorder="1" applyProtection="1">
      <protection locked="0"/>
    </xf>
    <xf numFmtId="167" fontId="1" fillId="3" borderId="1" xfId="0" applyNumberFormat="1" applyFont="1" applyFill="1" applyBorder="1"/>
    <xf numFmtId="167" fontId="1" fillId="6" borderId="1" xfId="0" applyNumberFormat="1" applyFont="1" applyFill="1" applyBorder="1"/>
    <xf numFmtId="167" fontId="1" fillId="0" borderId="1" xfId="0" applyNumberFormat="1" applyFont="1" applyBorder="1" applyProtection="1">
      <protection locked="0"/>
    </xf>
    <xf numFmtId="0" fontId="3" fillId="0" borderId="0" xfId="0" applyFont="1" applyAlignment="1">
      <alignment horizontal="center"/>
    </xf>
    <xf numFmtId="165" fontId="1" fillId="2" borderId="1" xfId="0" applyNumberFormat="1" applyFont="1" applyFill="1" applyBorder="1" applyAlignment="1">
      <alignment horizontal="fill"/>
    </xf>
    <xf numFmtId="49" fontId="1" fillId="3" borderId="1" xfId="0" applyNumberFormat="1" applyFont="1" applyFill="1" applyBorder="1"/>
    <xf numFmtId="49" fontId="4" fillId="0" borderId="0" xfId="0" applyNumberFormat="1" applyFont="1" applyAlignment="1">
      <alignment horizontal="center" vertical="center" wrapText="1"/>
    </xf>
    <xf numFmtId="0" fontId="1" fillId="6" borderId="1" xfId="0" applyFont="1" applyFill="1" applyBorder="1"/>
    <xf numFmtId="49" fontId="1" fillId="7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165" fontId="1" fillId="3" borderId="1" xfId="0" applyNumberFormat="1" applyFont="1" applyFill="1" applyBorder="1"/>
    <xf numFmtId="49" fontId="1" fillId="8" borderId="1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  <xf numFmtId="0" fontId="6" fillId="0" borderId="3" xfId="0" applyFont="1" applyBorder="1" applyAlignment="1">
      <alignment horizontal="centerContinuous" wrapText="1"/>
    </xf>
    <xf numFmtId="165" fontId="1" fillId="0" borderId="1" xfId="0" applyNumberFormat="1" applyFont="1" applyBorder="1" applyProtection="1">
      <protection locked="0"/>
    </xf>
    <xf numFmtId="0" fontId="0" fillId="0" borderId="3" xfId="0" applyBorder="1"/>
    <xf numFmtId="0" fontId="7" fillId="0" borderId="3" xfId="0" applyFont="1" applyBorder="1" applyAlignment="1">
      <alignment horizontal="centerContinuous" wrapText="1"/>
    </xf>
    <xf numFmtId="14" fontId="1" fillId="0" borderId="1" xfId="0" applyNumberFormat="1" applyFont="1" applyBorder="1" applyProtection="1">
      <protection locked="0"/>
    </xf>
    <xf numFmtId="0" fontId="1" fillId="9" borderId="1" xfId="0" applyFont="1" applyFill="1" applyBorder="1"/>
    <xf numFmtId="164" fontId="0" fillId="0" borderId="0" xfId="0" applyNumberFormat="1"/>
    <xf numFmtId="49" fontId="1" fillId="7" borderId="1" xfId="0" applyNumberFormat="1" applyFont="1" applyFill="1" applyBorder="1" applyAlignment="1">
      <alignment horizontal="left" wrapText="1"/>
    </xf>
    <xf numFmtId="165" fontId="1" fillId="0" borderId="1" xfId="0" applyNumberFormat="1" applyFont="1" applyBorder="1"/>
    <xf numFmtId="166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3"/>
  <sheetViews>
    <sheetView tabSelected="1"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" x14ac:dyDescent="0.3"/>
  <cols>
    <col min="1" max="1" width="1.75" customWidth="1"/>
    <col min="2" max="2" width="8.75" customWidth="1"/>
    <col min="3" max="3" width="45.75" customWidth="1"/>
    <col min="4" max="11" width="14.75" customWidth="1"/>
  </cols>
  <sheetData>
    <row r="1" spans="2:11" x14ac:dyDescent="0.3">
      <c r="C1" s="25" t="s">
        <v>534</v>
      </c>
      <c r="D1" s="25" t="s">
        <v>370</v>
      </c>
      <c r="E1" s="25" t="s">
        <v>535</v>
      </c>
      <c r="F1" s="25" t="s">
        <v>84</v>
      </c>
    </row>
    <row r="2" spans="2:11" ht="20" x14ac:dyDescent="0.3">
      <c r="C2" s="28" t="s">
        <v>369</v>
      </c>
      <c r="D2" s="28" t="s">
        <v>371</v>
      </c>
      <c r="E2" s="28" t="s">
        <v>728</v>
      </c>
      <c r="F2" s="28" t="s">
        <v>170</v>
      </c>
    </row>
    <row r="3" spans="2:11" x14ac:dyDescent="0.3">
      <c r="B3" s="35" t="s">
        <v>819</v>
      </c>
      <c r="C3" s="16"/>
      <c r="D3" s="16"/>
      <c r="E3" s="16"/>
      <c r="F3" s="16"/>
      <c r="G3" s="16"/>
      <c r="H3" s="16"/>
      <c r="I3" s="16"/>
      <c r="J3" s="16"/>
      <c r="K3" s="16"/>
    </row>
    <row r="4" spans="2:11" x14ac:dyDescent="0.3">
      <c r="B4" s="38"/>
      <c r="C4" s="36" t="s">
        <v>0</v>
      </c>
      <c r="D4" s="17"/>
      <c r="E4" s="17"/>
      <c r="F4" s="17"/>
      <c r="G4" s="17"/>
      <c r="H4" s="17"/>
      <c r="I4" s="17"/>
      <c r="J4" s="17"/>
      <c r="K4" s="17"/>
    </row>
    <row r="5" spans="2:11" ht="15.5" x14ac:dyDescent="0.35">
      <c r="B5" s="38"/>
      <c r="C5" s="39" t="s">
        <v>1096</v>
      </c>
      <c r="D5" s="17"/>
      <c r="E5" s="17"/>
      <c r="F5" s="17"/>
      <c r="G5" s="17"/>
      <c r="H5" s="17"/>
      <c r="I5" s="17"/>
      <c r="J5" s="17"/>
      <c r="K5" s="17"/>
    </row>
    <row r="6" spans="2:11" x14ac:dyDescent="0.3">
      <c r="B6" s="14"/>
      <c r="C6" s="14"/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</row>
    <row r="7" spans="2:11" ht="28" x14ac:dyDescent="0.3">
      <c r="B7" s="14"/>
      <c r="C7" s="14"/>
      <c r="D7" s="14" t="s">
        <v>462</v>
      </c>
      <c r="E7" s="14" t="s">
        <v>729</v>
      </c>
      <c r="F7" s="14" t="s">
        <v>463</v>
      </c>
      <c r="G7" s="14" t="s">
        <v>1</v>
      </c>
      <c r="H7" s="14" t="s">
        <v>1097</v>
      </c>
      <c r="I7" s="14" t="s">
        <v>1098</v>
      </c>
      <c r="J7" s="14" t="s">
        <v>536</v>
      </c>
      <c r="K7" s="14" t="s">
        <v>464</v>
      </c>
    </row>
    <row r="8" spans="2:11" x14ac:dyDescent="0.3">
      <c r="B8" s="30" t="s">
        <v>372</v>
      </c>
      <c r="C8" s="30" t="s">
        <v>974</v>
      </c>
      <c r="D8" s="12">
        <f t="shared" ref="D8:D13" si="0">H8</f>
        <v>3052613202</v>
      </c>
      <c r="E8" s="21">
        <v>230277887</v>
      </c>
      <c r="F8" s="21">
        <v>229697346</v>
      </c>
      <c r="G8" s="21">
        <v>8327800</v>
      </c>
      <c r="H8" s="41">
        <v>3052613202</v>
      </c>
      <c r="I8" s="12">
        <f t="shared" ref="I8:I13" si="1">D8+E8-F8+G8</f>
        <v>3061521543</v>
      </c>
      <c r="J8" s="21">
        <v>0</v>
      </c>
      <c r="K8" s="3">
        <v>3038439436</v>
      </c>
    </row>
    <row r="9" spans="2:11" x14ac:dyDescent="0.3">
      <c r="B9" s="30" t="s">
        <v>730</v>
      </c>
      <c r="C9" s="30" t="s">
        <v>820</v>
      </c>
      <c r="D9" s="12">
        <f t="shared" si="0"/>
        <v>1873715073</v>
      </c>
      <c r="E9" s="21">
        <v>173254320</v>
      </c>
      <c r="F9" s="21">
        <v>262035144</v>
      </c>
      <c r="G9" s="21">
        <v>-8047056</v>
      </c>
      <c r="H9" s="41">
        <v>1873715073</v>
      </c>
      <c r="I9" s="12">
        <f t="shared" si="1"/>
        <v>1776887193</v>
      </c>
      <c r="J9" s="21">
        <v>0</v>
      </c>
      <c r="K9" s="3">
        <v>1914254730</v>
      </c>
    </row>
    <row r="10" spans="2:11" x14ac:dyDescent="0.3">
      <c r="B10" s="30" t="s">
        <v>1099</v>
      </c>
      <c r="C10" s="30" t="s">
        <v>731</v>
      </c>
      <c r="D10" s="12">
        <f t="shared" si="0"/>
        <v>94158851</v>
      </c>
      <c r="E10" s="21">
        <v>3512500</v>
      </c>
      <c r="F10" s="21">
        <v>6106583</v>
      </c>
      <c r="G10" s="21">
        <v>-158009</v>
      </c>
      <c r="H10" s="41">
        <v>94158851</v>
      </c>
      <c r="I10" s="12">
        <f t="shared" si="1"/>
        <v>91406759</v>
      </c>
      <c r="J10" s="21">
        <v>0</v>
      </c>
      <c r="K10" s="3">
        <v>103102462</v>
      </c>
    </row>
    <row r="11" spans="2:11" x14ac:dyDescent="0.3">
      <c r="B11" s="30" t="s">
        <v>2</v>
      </c>
      <c r="C11" s="30" t="s">
        <v>632</v>
      </c>
      <c r="D11" s="12">
        <f t="shared" si="0"/>
        <v>2796240</v>
      </c>
      <c r="E11" s="21">
        <v>0</v>
      </c>
      <c r="F11" s="21">
        <v>0</v>
      </c>
      <c r="G11" s="21">
        <v>35200</v>
      </c>
      <c r="H11" s="41">
        <v>2796240</v>
      </c>
      <c r="I11" s="12">
        <f t="shared" si="1"/>
        <v>2831440</v>
      </c>
      <c r="J11" s="21">
        <v>0</v>
      </c>
      <c r="K11" s="3"/>
    </row>
    <row r="12" spans="2:11" x14ac:dyDescent="0.3">
      <c r="B12" s="30" t="s">
        <v>373</v>
      </c>
      <c r="C12" s="30" t="s">
        <v>538</v>
      </c>
      <c r="D12" s="12">
        <f t="shared" si="0"/>
        <v>0</v>
      </c>
      <c r="E12" s="21">
        <v>0</v>
      </c>
      <c r="F12" s="21">
        <v>0</v>
      </c>
      <c r="G12" s="21">
        <v>0</v>
      </c>
      <c r="H12" s="41">
        <v>0</v>
      </c>
      <c r="I12" s="12">
        <f t="shared" si="1"/>
        <v>0</v>
      </c>
      <c r="J12" s="21">
        <v>0</v>
      </c>
      <c r="K12" s="3"/>
    </row>
    <row r="13" spans="2:11" x14ac:dyDescent="0.3">
      <c r="B13" s="30" t="s">
        <v>732</v>
      </c>
      <c r="C13" s="30" t="s">
        <v>374</v>
      </c>
      <c r="D13" s="12">
        <f t="shared" si="0"/>
        <v>0</v>
      </c>
      <c r="E13" s="21">
        <v>0</v>
      </c>
      <c r="F13" s="21">
        <v>0</v>
      </c>
      <c r="G13" s="21">
        <v>0</v>
      </c>
      <c r="H13" s="41">
        <v>0</v>
      </c>
      <c r="I13" s="12">
        <f t="shared" si="1"/>
        <v>0</v>
      </c>
      <c r="J13" s="21">
        <v>0</v>
      </c>
      <c r="K13" s="3"/>
    </row>
    <row r="14" spans="2:11" x14ac:dyDescent="0.3">
      <c r="B14" s="30" t="s">
        <v>1100</v>
      </c>
      <c r="C14" s="30" t="s">
        <v>733</v>
      </c>
      <c r="D14" s="12">
        <f t="shared" ref="D14:K14" si="2">SUM(D8:D13)</f>
        <v>5023283366</v>
      </c>
      <c r="E14" s="12">
        <f t="shared" si="2"/>
        <v>407044707</v>
      </c>
      <c r="F14" s="12">
        <f t="shared" si="2"/>
        <v>497839073</v>
      </c>
      <c r="G14" s="12">
        <f t="shared" si="2"/>
        <v>157935</v>
      </c>
      <c r="H14" s="12">
        <f t="shared" si="2"/>
        <v>5023283366</v>
      </c>
      <c r="I14" s="12">
        <f t="shared" si="2"/>
        <v>4932646935</v>
      </c>
      <c r="J14" s="12">
        <f t="shared" si="2"/>
        <v>0</v>
      </c>
      <c r="K14" s="12">
        <f t="shared" si="2"/>
        <v>5055796628</v>
      </c>
    </row>
    <row r="15" spans="2:11" x14ac:dyDescent="0.3">
      <c r="B15" s="30" t="s">
        <v>3</v>
      </c>
      <c r="C15" s="30" t="s">
        <v>734</v>
      </c>
      <c r="D15" s="12">
        <f t="shared" ref="D15:D20" si="3">H15</f>
        <v>0</v>
      </c>
      <c r="E15" s="21">
        <v>0</v>
      </c>
      <c r="F15" s="21">
        <v>0</v>
      </c>
      <c r="G15" s="21">
        <v>0</v>
      </c>
      <c r="H15" s="41">
        <v>0</v>
      </c>
      <c r="I15" s="12">
        <f t="shared" ref="I15:I20" si="4">D15+E15-F15+G15</f>
        <v>0</v>
      </c>
      <c r="J15" s="21">
        <v>0</v>
      </c>
      <c r="K15" s="41">
        <v>0</v>
      </c>
    </row>
    <row r="16" spans="2:11" x14ac:dyDescent="0.3">
      <c r="B16" s="30" t="s">
        <v>375</v>
      </c>
      <c r="C16" s="30" t="s">
        <v>1101</v>
      </c>
      <c r="D16" s="12">
        <f t="shared" si="3"/>
        <v>0</v>
      </c>
      <c r="E16" s="21">
        <v>0</v>
      </c>
      <c r="F16" s="21">
        <v>0</v>
      </c>
      <c r="G16" s="21">
        <v>0</v>
      </c>
      <c r="H16" s="41">
        <v>0</v>
      </c>
      <c r="I16" s="12">
        <f t="shared" si="4"/>
        <v>0</v>
      </c>
      <c r="J16" s="21">
        <v>0</v>
      </c>
      <c r="K16" s="41">
        <v>0</v>
      </c>
    </row>
    <row r="17" spans="2:11" x14ac:dyDescent="0.3">
      <c r="B17" s="30" t="s">
        <v>1102</v>
      </c>
      <c r="C17" s="30" t="s">
        <v>4</v>
      </c>
      <c r="D17" s="12">
        <f t="shared" si="3"/>
        <v>0</v>
      </c>
      <c r="E17" s="21">
        <v>0</v>
      </c>
      <c r="F17" s="21">
        <v>0</v>
      </c>
      <c r="G17" s="21">
        <v>0</v>
      </c>
      <c r="H17" s="41">
        <v>0</v>
      </c>
      <c r="I17" s="12">
        <f t="shared" si="4"/>
        <v>0</v>
      </c>
      <c r="J17" s="21">
        <v>0</v>
      </c>
      <c r="K17" s="41">
        <v>0</v>
      </c>
    </row>
    <row r="18" spans="2:11" x14ac:dyDescent="0.3">
      <c r="B18" s="30" t="s">
        <v>5</v>
      </c>
      <c r="C18" s="30" t="s">
        <v>376</v>
      </c>
      <c r="D18" s="12">
        <f t="shared" si="3"/>
        <v>0</v>
      </c>
      <c r="E18" s="21">
        <v>0</v>
      </c>
      <c r="F18" s="21">
        <v>0</v>
      </c>
      <c r="G18" s="21">
        <v>0</v>
      </c>
      <c r="H18" s="41">
        <v>0</v>
      </c>
      <c r="I18" s="12">
        <f t="shared" si="4"/>
        <v>0</v>
      </c>
      <c r="J18" s="21">
        <v>0</v>
      </c>
      <c r="K18" s="41">
        <v>0</v>
      </c>
    </row>
    <row r="19" spans="2:11" x14ac:dyDescent="0.3">
      <c r="B19" s="30" t="s">
        <v>377</v>
      </c>
      <c r="C19" s="30" t="s">
        <v>735</v>
      </c>
      <c r="D19" s="12">
        <f t="shared" si="3"/>
        <v>0</v>
      </c>
      <c r="E19" s="21">
        <v>0</v>
      </c>
      <c r="F19" s="21">
        <v>0</v>
      </c>
      <c r="G19" s="21">
        <v>0</v>
      </c>
      <c r="H19" s="41">
        <v>0</v>
      </c>
      <c r="I19" s="12">
        <f t="shared" si="4"/>
        <v>0</v>
      </c>
      <c r="J19" s="21">
        <v>0</v>
      </c>
      <c r="K19" s="41">
        <v>0</v>
      </c>
    </row>
    <row r="20" spans="2:11" x14ac:dyDescent="0.3">
      <c r="B20" s="30" t="s">
        <v>736</v>
      </c>
      <c r="C20" s="30" t="s">
        <v>1103</v>
      </c>
      <c r="D20" s="12">
        <f t="shared" si="3"/>
        <v>0</v>
      </c>
      <c r="E20" s="21">
        <v>0</v>
      </c>
      <c r="F20" s="21">
        <v>0</v>
      </c>
      <c r="G20" s="21">
        <v>0</v>
      </c>
      <c r="H20" s="41">
        <v>0</v>
      </c>
      <c r="I20" s="12">
        <f t="shared" si="4"/>
        <v>0</v>
      </c>
      <c r="J20" s="21">
        <v>0</v>
      </c>
      <c r="K20" s="41">
        <v>0</v>
      </c>
    </row>
    <row r="21" spans="2:11" x14ac:dyDescent="0.3">
      <c r="B21" s="30" t="s">
        <v>1104</v>
      </c>
      <c r="C21" s="30" t="s">
        <v>465</v>
      </c>
      <c r="D21" s="12">
        <f t="shared" ref="D21:K21" si="5">SUM(D15:D20)</f>
        <v>0</v>
      </c>
      <c r="E21" s="12">
        <f t="shared" si="5"/>
        <v>0</v>
      </c>
      <c r="F21" s="12">
        <f t="shared" si="5"/>
        <v>0</v>
      </c>
      <c r="G21" s="12">
        <f t="shared" si="5"/>
        <v>0</v>
      </c>
      <c r="H21" s="12">
        <f t="shared" si="5"/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</row>
    <row r="22" spans="2:11" x14ac:dyDescent="0.3">
      <c r="B22" s="30" t="s">
        <v>6</v>
      </c>
      <c r="C22" s="43" t="s">
        <v>975</v>
      </c>
      <c r="D22" s="12">
        <f t="shared" ref="D22:K22" si="6">D14+D21</f>
        <v>5023283366</v>
      </c>
      <c r="E22" s="12">
        <f t="shared" si="6"/>
        <v>407044707</v>
      </c>
      <c r="F22" s="12">
        <f t="shared" si="6"/>
        <v>497839073</v>
      </c>
      <c r="G22" s="12">
        <f t="shared" si="6"/>
        <v>157935</v>
      </c>
      <c r="H22" s="12">
        <f t="shared" si="6"/>
        <v>5023283366</v>
      </c>
      <c r="I22" s="12">
        <f t="shared" si="6"/>
        <v>4932646935</v>
      </c>
      <c r="J22" s="12">
        <f t="shared" si="6"/>
        <v>0</v>
      </c>
      <c r="K22" s="12">
        <f t="shared" si="6"/>
        <v>5055796628</v>
      </c>
    </row>
    <row r="23" spans="2:11" x14ac:dyDescent="0.3">
      <c r="B23" s="34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&amp;CSCDPT1B - SI02</oddHeader>
    <oddFooter>&amp;LStat-Reporting Application : &amp;R SaveAs(8/17/2023-9:22 AM)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9"/>
  <sheetViews>
    <sheetView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" x14ac:dyDescent="0.3"/>
  <cols>
    <col min="1" max="1" width="1.75" customWidth="1"/>
    <col min="2" max="2" width="8.75" customWidth="1"/>
    <col min="3" max="3" width="45.75" customWidth="1"/>
    <col min="4" max="9" width="14.75" customWidth="1"/>
  </cols>
  <sheetData>
    <row r="1" spans="2:9" x14ac:dyDescent="0.3">
      <c r="C1" s="25" t="s">
        <v>534</v>
      </c>
      <c r="D1" s="25" t="s">
        <v>370</v>
      </c>
      <c r="E1" s="25" t="s">
        <v>535</v>
      </c>
      <c r="F1" s="25" t="s">
        <v>84</v>
      </c>
    </row>
    <row r="2" spans="2:9" ht="20" x14ac:dyDescent="0.3">
      <c r="C2" s="31" t="str">
        <f>EMIC_23Q2_SCDPT1B!Wings_Company_ID</f>
        <v>EMIC</v>
      </c>
      <c r="D2" s="31" t="str">
        <f>EMIC_23Q2_SCDPT1B!Wings_Statement_ID</f>
        <v>23Q2</v>
      </c>
      <c r="E2" s="28" t="s">
        <v>728</v>
      </c>
      <c r="F2" s="28" t="s">
        <v>1346</v>
      </c>
    </row>
    <row r="3" spans="2:9" x14ac:dyDescent="0.3">
      <c r="B3" s="35" t="s">
        <v>819</v>
      </c>
      <c r="C3" s="16"/>
      <c r="D3" s="16"/>
      <c r="E3" s="16"/>
      <c r="F3" s="16"/>
      <c r="G3" s="16"/>
      <c r="H3" s="16"/>
      <c r="I3" s="16"/>
    </row>
    <row r="4" spans="2:9" x14ac:dyDescent="0.3">
      <c r="B4" s="38"/>
      <c r="C4" s="36" t="s">
        <v>0</v>
      </c>
      <c r="D4" s="17"/>
      <c r="E4" s="17"/>
      <c r="F4" s="17"/>
      <c r="G4" s="17"/>
      <c r="H4" s="17"/>
      <c r="I4" s="17"/>
    </row>
    <row r="5" spans="2:9" ht="15.5" x14ac:dyDescent="0.35">
      <c r="B5" s="38"/>
      <c r="C5" s="39" t="s">
        <v>1096</v>
      </c>
      <c r="D5" s="17"/>
      <c r="E5" s="17"/>
      <c r="F5" s="17"/>
      <c r="G5" s="17"/>
      <c r="H5" s="17"/>
      <c r="I5" s="17"/>
    </row>
    <row r="6" spans="2:9" x14ac:dyDescent="0.3">
      <c r="B6" s="14"/>
      <c r="C6" s="14"/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</row>
    <row r="7" spans="2:9" x14ac:dyDescent="0.3">
      <c r="B7" s="14"/>
      <c r="C7" s="14"/>
      <c r="D7" s="14" t="s">
        <v>171</v>
      </c>
      <c r="E7" s="14" t="s">
        <v>1248</v>
      </c>
      <c r="F7" s="14" t="s">
        <v>884</v>
      </c>
      <c r="G7" s="14" t="s">
        <v>537</v>
      </c>
      <c r="H7" s="14" t="s">
        <v>259</v>
      </c>
      <c r="I7" s="14" t="s">
        <v>1347</v>
      </c>
    </row>
    <row r="8" spans="2:9" ht="56" x14ac:dyDescent="0.3">
      <c r="B8" s="30" t="s">
        <v>1178</v>
      </c>
      <c r="C8" s="43" t="s">
        <v>885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</row>
    <row r="9" spans="2:9" x14ac:dyDescent="0.3">
      <c r="B9" s="34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&amp;CSCDPT1BF - SI02</oddHeader>
    <oddFooter>&amp;LStat-Reporting Application : &amp;R SaveAs(8/17/2023-9:22 AM)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194"/>
  <sheetViews>
    <sheetView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" x14ac:dyDescent="0.3"/>
  <cols>
    <col min="1" max="1" width="1.75" customWidth="1"/>
    <col min="2" max="2" width="10.75" customWidth="1"/>
    <col min="3" max="5" width="30.75" customWidth="1"/>
    <col min="6" max="6" width="10.75" customWidth="1"/>
    <col min="7" max="7" width="30.75" customWidth="1"/>
    <col min="8" max="8" width="12.75" customWidth="1"/>
    <col min="9" max="11" width="14.75" customWidth="1"/>
    <col min="12" max="14" width="30.75" customWidth="1"/>
    <col min="15" max="15" width="25.75" customWidth="1"/>
    <col min="16" max="18" width="30.75" customWidth="1"/>
    <col min="19" max="19" width="12.75" customWidth="1"/>
    <col min="20" max="21" width="30.75" customWidth="1"/>
  </cols>
  <sheetData>
    <row r="1" spans="2:21" x14ac:dyDescent="0.3">
      <c r="C1" s="25" t="s">
        <v>534</v>
      </c>
      <c r="D1" s="25" t="s">
        <v>370</v>
      </c>
      <c r="E1" s="25" t="s">
        <v>535</v>
      </c>
      <c r="F1" s="25" t="s">
        <v>84</v>
      </c>
    </row>
    <row r="2" spans="2:21" x14ac:dyDescent="0.3">
      <c r="C2" s="31" t="str">
        <f>EMIC_23Q2_SCDPT1B!Wings_Company_ID</f>
        <v>EMIC</v>
      </c>
      <c r="D2" s="31" t="str">
        <f>EMIC_23Q2_SCDPT1B!Wings_Statement_ID</f>
        <v>23Q2</v>
      </c>
      <c r="E2" s="28" t="s">
        <v>1249</v>
      </c>
      <c r="F2" s="28" t="s">
        <v>1250</v>
      </c>
    </row>
    <row r="3" spans="2:21" x14ac:dyDescent="0.3">
      <c r="B3" s="35" t="s">
        <v>172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2:21" x14ac:dyDescent="0.3">
      <c r="B4" s="38"/>
      <c r="C4" s="36" t="s">
        <v>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:21" ht="15.5" x14ac:dyDescent="0.35">
      <c r="B5" s="38"/>
      <c r="C5" s="39" t="s">
        <v>1105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2:21" x14ac:dyDescent="0.3">
      <c r="B6" s="14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10.01</v>
      </c>
      <c r="M6" s="14">
        <v>10.02</v>
      </c>
      <c r="N6" s="14">
        <v>10.029999999999999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</row>
    <row r="7" spans="2:21" ht="19" x14ac:dyDescent="0.3">
      <c r="B7" s="14"/>
      <c r="C7" s="14" t="s">
        <v>1251</v>
      </c>
      <c r="D7" s="14" t="s">
        <v>633</v>
      </c>
      <c r="E7" s="14" t="s">
        <v>1106</v>
      </c>
      <c r="F7" s="14" t="s">
        <v>821</v>
      </c>
      <c r="G7" s="14" t="s">
        <v>260</v>
      </c>
      <c r="H7" s="14" t="s">
        <v>539</v>
      </c>
      <c r="I7" s="14" t="s">
        <v>466</v>
      </c>
      <c r="J7" s="14" t="s">
        <v>540</v>
      </c>
      <c r="K7" s="14" t="s">
        <v>261</v>
      </c>
      <c r="L7" s="14" t="s">
        <v>822</v>
      </c>
      <c r="M7" s="14" t="s">
        <v>737</v>
      </c>
      <c r="N7" s="14" t="s">
        <v>173</v>
      </c>
      <c r="O7" s="14" t="s">
        <v>174</v>
      </c>
      <c r="P7" s="14" t="s">
        <v>1107</v>
      </c>
      <c r="Q7" s="14" t="s">
        <v>976</v>
      </c>
      <c r="R7" s="14" t="s">
        <v>175</v>
      </c>
      <c r="S7" s="14" t="s">
        <v>823</v>
      </c>
      <c r="T7" s="14" t="s">
        <v>378</v>
      </c>
      <c r="U7" s="14" t="s">
        <v>824</v>
      </c>
    </row>
    <row r="8" spans="2:21" x14ac:dyDescent="0.3">
      <c r="B8" s="10" t="s">
        <v>886</v>
      </c>
      <c r="C8" s="10" t="s">
        <v>886</v>
      </c>
      <c r="D8" s="2" t="s">
        <v>886</v>
      </c>
      <c r="E8" s="2" t="s">
        <v>886</v>
      </c>
      <c r="F8" s="2" t="s">
        <v>886</v>
      </c>
      <c r="G8" s="2" t="s">
        <v>886</v>
      </c>
      <c r="H8" s="2" t="s">
        <v>886</v>
      </c>
      <c r="I8" s="2" t="s">
        <v>886</v>
      </c>
      <c r="J8" s="2" t="s">
        <v>886</v>
      </c>
      <c r="K8" s="2" t="s">
        <v>886</v>
      </c>
      <c r="L8" s="2" t="s">
        <v>886</v>
      </c>
      <c r="M8" s="2" t="s">
        <v>886</v>
      </c>
      <c r="N8" s="2" t="s">
        <v>886</v>
      </c>
      <c r="O8" s="2" t="s">
        <v>886</v>
      </c>
      <c r="P8" s="2" t="s">
        <v>886</v>
      </c>
      <c r="Q8" s="2" t="s">
        <v>886</v>
      </c>
      <c r="R8" s="2" t="s">
        <v>886</v>
      </c>
      <c r="S8" s="2" t="s">
        <v>886</v>
      </c>
      <c r="T8" s="2" t="s">
        <v>886</v>
      </c>
      <c r="U8" s="2" t="s">
        <v>886</v>
      </c>
    </row>
    <row r="9" spans="2:21" ht="28" x14ac:dyDescent="0.3">
      <c r="B9" s="33" t="s">
        <v>977</v>
      </c>
      <c r="C9" s="11" t="s">
        <v>825</v>
      </c>
      <c r="D9" s="13" t="s">
        <v>738</v>
      </c>
      <c r="E9" s="21"/>
      <c r="F9" s="40">
        <v>45042</v>
      </c>
      <c r="G9" s="13" t="s">
        <v>7</v>
      </c>
      <c r="H9" s="3"/>
      <c r="I9" s="21">
        <v>3613807</v>
      </c>
      <c r="J9" s="21">
        <v>3610000</v>
      </c>
      <c r="K9" s="21">
        <v>4439</v>
      </c>
      <c r="L9" s="21">
        <v>1</v>
      </c>
      <c r="M9" s="21" t="s">
        <v>1108</v>
      </c>
      <c r="N9" s="21" t="s">
        <v>85</v>
      </c>
      <c r="O9" s="3"/>
      <c r="P9" s="11" t="s">
        <v>8</v>
      </c>
      <c r="Q9" s="11" t="s">
        <v>1252</v>
      </c>
      <c r="R9" s="11" t="s">
        <v>1179</v>
      </c>
      <c r="S9" s="11" t="s">
        <v>8</v>
      </c>
      <c r="T9" s="21">
        <v>6</v>
      </c>
      <c r="U9" s="12" t="str">
        <f>CONCATENATE(IF(ISERROR(VLOOKUP(L9,NAICDes2020_ValidationCode,1,)),"",VLOOKUP(L9,NAICDes2020_LookupCode,2,)),".",IF(ISERROR(VLOOKUP(M9,NAICDesModifier2020_ValidationCode,1,)),"",VLOOKUP(M9,NAICDesModifier2020_LookupCode,2,))," ",IF(ISERROR(VLOOKUP(N9,SVOAdminSymbolSCDBond2020_ValidationCode,1,)),"",VLOOKUP(N9,SVOAdminSymbolSCDBond2020_LookupCode,2,)))</f>
        <v>1.A FE</v>
      </c>
    </row>
    <row r="10" spans="2:21" x14ac:dyDescent="0.3">
      <c r="B10" s="10" t="s">
        <v>886</v>
      </c>
      <c r="C10" s="10" t="s">
        <v>886</v>
      </c>
      <c r="D10" s="2" t="s">
        <v>886</v>
      </c>
      <c r="E10" s="2" t="s">
        <v>886</v>
      </c>
      <c r="F10" s="2" t="s">
        <v>886</v>
      </c>
      <c r="G10" s="2" t="s">
        <v>886</v>
      </c>
      <c r="H10" s="2" t="s">
        <v>886</v>
      </c>
      <c r="I10" s="2" t="s">
        <v>886</v>
      </c>
      <c r="J10" s="2" t="s">
        <v>886</v>
      </c>
      <c r="K10" s="2" t="s">
        <v>886</v>
      </c>
      <c r="L10" s="2" t="s">
        <v>886</v>
      </c>
      <c r="M10" s="2" t="s">
        <v>886</v>
      </c>
      <c r="N10" s="2" t="s">
        <v>886</v>
      </c>
      <c r="O10" s="2" t="s">
        <v>886</v>
      </c>
      <c r="P10" s="2" t="s">
        <v>886</v>
      </c>
      <c r="Q10" s="2" t="s">
        <v>886</v>
      </c>
      <c r="R10" s="2" t="s">
        <v>886</v>
      </c>
      <c r="S10" s="2" t="s">
        <v>886</v>
      </c>
      <c r="T10" s="2" t="s">
        <v>886</v>
      </c>
      <c r="U10" s="2" t="s">
        <v>886</v>
      </c>
    </row>
    <row r="11" spans="2:21" ht="28" x14ac:dyDescent="0.3">
      <c r="B11" s="18" t="s">
        <v>887</v>
      </c>
      <c r="C11" s="19" t="s">
        <v>888</v>
      </c>
      <c r="D11" s="3"/>
      <c r="E11" s="3"/>
      <c r="F11" s="3"/>
      <c r="G11" s="3"/>
      <c r="H11" s="3"/>
      <c r="I11" s="12">
        <f t="shared" ref="I11:K11" si="0">SUM(I8:I10)</f>
        <v>3613807</v>
      </c>
      <c r="J11" s="12">
        <f t="shared" si="0"/>
        <v>3610000</v>
      </c>
      <c r="K11" s="12">
        <f t="shared" si="0"/>
        <v>4439</v>
      </c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x14ac:dyDescent="0.3">
      <c r="B12" s="10" t="s">
        <v>886</v>
      </c>
      <c r="C12" s="10" t="s">
        <v>886</v>
      </c>
      <c r="D12" s="2" t="s">
        <v>886</v>
      </c>
      <c r="E12" s="2" t="s">
        <v>886</v>
      </c>
      <c r="F12" s="2" t="s">
        <v>886</v>
      </c>
      <c r="G12" s="2" t="s">
        <v>886</v>
      </c>
      <c r="H12" s="2" t="s">
        <v>886</v>
      </c>
      <c r="I12" s="2" t="s">
        <v>886</v>
      </c>
      <c r="J12" s="2" t="s">
        <v>886</v>
      </c>
      <c r="K12" s="2" t="s">
        <v>886</v>
      </c>
      <c r="L12" s="2" t="s">
        <v>886</v>
      </c>
      <c r="M12" s="2" t="s">
        <v>886</v>
      </c>
      <c r="N12" s="2" t="s">
        <v>886</v>
      </c>
      <c r="O12" s="2" t="s">
        <v>886</v>
      </c>
      <c r="P12" s="2" t="s">
        <v>886</v>
      </c>
      <c r="Q12" s="2" t="s">
        <v>886</v>
      </c>
      <c r="R12" s="2" t="s">
        <v>886</v>
      </c>
      <c r="S12" s="2" t="s">
        <v>886</v>
      </c>
      <c r="T12" s="2" t="s">
        <v>886</v>
      </c>
      <c r="U12" s="2" t="s">
        <v>886</v>
      </c>
    </row>
    <row r="13" spans="2:21" x14ac:dyDescent="0.3">
      <c r="B13" s="7" t="s">
        <v>826</v>
      </c>
      <c r="C13" s="7" t="s">
        <v>1253</v>
      </c>
      <c r="D13" s="7" t="s">
        <v>8</v>
      </c>
      <c r="E13" s="9"/>
      <c r="F13" s="9"/>
      <c r="G13" s="7" t="s">
        <v>8</v>
      </c>
      <c r="H13" s="3"/>
      <c r="I13" s="9"/>
      <c r="J13" s="9"/>
      <c r="K13" s="9"/>
      <c r="L13" s="9"/>
      <c r="M13" s="9"/>
      <c r="N13" s="9"/>
      <c r="O13" s="3"/>
      <c r="P13" s="7" t="s">
        <v>8</v>
      </c>
      <c r="Q13" s="7" t="s">
        <v>8</v>
      </c>
      <c r="R13" s="7" t="s">
        <v>8</v>
      </c>
      <c r="S13" s="7" t="s">
        <v>8</v>
      </c>
      <c r="T13" s="9"/>
      <c r="U13" s="12" t="str">
        <f>CONCATENATE(IF(ISERROR(VLOOKUP(L13,NAICDes2020_ValidationCode,1,)),"",VLOOKUP(L13,NAICDes2020_LookupCode,2,)),".",IF(ISERROR(VLOOKUP(M13,NAICDesModifier2020_ValidationCode,1,)),"",VLOOKUP(M13,NAICDesModifier2020_LookupCode,2,))," ",IF(ISERROR(VLOOKUP(N13,SVOAdminSymbolSCDBond2020_ValidationCode,1,)),"",VLOOKUP(N13,SVOAdminSymbolSCDBond2020_LookupCode,2,)))</f>
        <v xml:space="preserve">. </v>
      </c>
    </row>
    <row r="14" spans="2:21" x14ac:dyDescent="0.3">
      <c r="B14" s="10" t="s">
        <v>886</v>
      </c>
      <c r="C14" s="10" t="s">
        <v>886</v>
      </c>
      <c r="D14" s="2" t="s">
        <v>886</v>
      </c>
      <c r="E14" s="2" t="s">
        <v>886</v>
      </c>
      <c r="F14" s="2" t="s">
        <v>886</v>
      </c>
      <c r="G14" s="2" t="s">
        <v>886</v>
      </c>
      <c r="H14" s="2" t="s">
        <v>886</v>
      </c>
      <c r="I14" s="2" t="s">
        <v>886</v>
      </c>
      <c r="J14" s="2" t="s">
        <v>886</v>
      </c>
      <c r="K14" s="2" t="s">
        <v>886</v>
      </c>
      <c r="L14" s="2" t="s">
        <v>886</v>
      </c>
      <c r="M14" s="2" t="s">
        <v>886</v>
      </c>
      <c r="N14" s="2" t="s">
        <v>886</v>
      </c>
      <c r="O14" s="2" t="s">
        <v>886</v>
      </c>
      <c r="P14" s="2" t="s">
        <v>886</v>
      </c>
      <c r="Q14" s="2" t="s">
        <v>886</v>
      </c>
      <c r="R14" s="2" t="s">
        <v>886</v>
      </c>
      <c r="S14" s="2" t="s">
        <v>886</v>
      </c>
      <c r="T14" s="2" t="s">
        <v>886</v>
      </c>
      <c r="U14" s="2" t="s">
        <v>886</v>
      </c>
    </row>
    <row r="15" spans="2:21" ht="28" x14ac:dyDescent="0.3">
      <c r="B15" s="18" t="s">
        <v>1109</v>
      </c>
      <c r="C15" s="19" t="s">
        <v>634</v>
      </c>
      <c r="D15" s="3"/>
      <c r="E15" s="3"/>
      <c r="F15" s="3"/>
      <c r="G15" s="3"/>
      <c r="H15" s="3"/>
      <c r="I15" s="12">
        <f t="shared" ref="I15:K15" si="1">SUM(I12:I14)</f>
        <v>0</v>
      </c>
      <c r="J15" s="12">
        <f t="shared" si="1"/>
        <v>0</v>
      </c>
      <c r="K15" s="12">
        <f t="shared" si="1"/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1" x14ac:dyDescent="0.3">
      <c r="B16" s="10" t="s">
        <v>886</v>
      </c>
      <c r="C16" s="10" t="s">
        <v>886</v>
      </c>
      <c r="D16" s="2" t="s">
        <v>886</v>
      </c>
      <c r="E16" s="2" t="s">
        <v>886</v>
      </c>
      <c r="F16" s="2" t="s">
        <v>886</v>
      </c>
      <c r="G16" s="2" t="s">
        <v>886</v>
      </c>
      <c r="H16" s="2" t="s">
        <v>886</v>
      </c>
      <c r="I16" s="2" t="s">
        <v>886</v>
      </c>
      <c r="J16" s="2" t="s">
        <v>886</v>
      </c>
      <c r="K16" s="2" t="s">
        <v>886</v>
      </c>
      <c r="L16" s="2" t="s">
        <v>886</v>
      </c>
      <c r="M16" s="2" t="s">
        <v>886</v>
      </c>
      <c r="N16" s="2" t="s">
        <v>886</v>
      </c>
      <c r="O16" s="2" t="s">
        <v>886</v>
      </c>
      <c r="P16" s="2" t="s">
        <v>886</v>
      </c>
      <c r="Q16" s="2" t="s">
        <v>886</v>
      </c>
      <c r="R16" s="2" t="s">
        <v>886</v>
      </c>
      <c r="S16" s="2" t="s">
        <v>886</v>
      </c>
      <c r="T16" s="2" t="s">
        <v>886</v>
      </c>
      <c r="U16" s="2" t="s">
        <v>886</v>
      </c>
    </row>
    <row r="17" spans="2:21" x14ac:dyDescent="0.3">
      <c r="B17" s="7" t="s">
        <v>978</v>
      </c>
      <c r="C17" s="7" t="s">
        <v>1253</v>
      </c>
      <c r="D17" s="7" t="s">
        <v>8</v>
      </c>
      <c r="E17" s="9"/>
      <c r="F17" s="9"/>
      <c r="G17" s="7" t="s">
        <v>8</v>
      </c>
      <c r="H17" s="3"/>
      <c r="I17" s="9"/>
      <c r="J17" s="9"/>
      <c r="K17" s="9"/>
      <c r="L17" s="9"/>
      <c r="M17" s="9"/>
      <c r="N17" s="9"/>
      <c r="O17" s="9"/>
      <c r="P17" s="7" t="s">
        <v>8</v>
      </c>
      <c r="Q17" s="7" t="s">
        <v>8</v>
      </c>
      <c r="R17" s="7" t="s">
        <v>8</v>
      </c>
      <c r="S17" s="7" t="s">
        <v>8</v>
      </c>
      <c r="T17" s="9"/>
      <c r="U17" s="12" t="str">
        <f>CONCATENATE(IF(ISERROR(VLOOKUP(L17,NAICDes2020_ValidationCode,1,)),"",VLOOKUP(L17,NAICDes2020_LookupCode,2,)),".",IF(ISERROR(VLOOKUP(M17,NAICDesModifier2020_ValidationCode,1,)),"",VLOOKUP(M17,NAICDesModifier2020_LookupCode,2,))," ",IF(ISERROR(VLOOKUP(N17,SVOAdminSymbolSCDBond2020_ValidationCode,1,)),"",VLOOKUP(N17,SVOAdminSymbolSCDBond2020_LookupCode,2,)))</f>
        <v xml:space="preserve">. </v>
      </c>
    </row>
    <row r="18" spans="2:21" x14ac:dyDescent="0.3">
      <c r="B18" s="10" t="s">
        <v>886</v>
      </c>
      <c r="C18" s="10" t="s">
        <v>886</v>
      </c>
      <c r="D18" s="2" t="s">
        <v>886</v>
      </c>
      <c r="E18" s="2" t="s">
        <v>886</v>
      </c>
      <c r="F18" s="2" t="s">
        <v>886</v>
      </c>
      <c r="G18" s="2" t="s">
        <v>886</v>
      </c>
      <c r="H18" s="2" t="s">
        <v>886</v>
      </c>
      <c r="I18" s="2" t="s">
        <v>886</v>
      </c>
      <c r="J18" s="2" t="s">
        <v>886</v>
      </c>
      <c r="K18" s="2" t="s">
        <v>886</v>
      </c>
      <c r="L18" s="2" t="s">
        <v>886</v>
      </c>
      <c r="M18" s="2" t="s">
        <v>886</v>
      </c>
      <c r="N18" s="2" t="s">
        <v>886</v>
      </c>
      <c r="O18" s="2" t="s">
        <v>886</v>
      </c>
      <c r="P18" s="2" t="s">
        <v>886</v>
      </c>
      <c r="Q18" s="2" t="s">
        <v>886</v>
      </c>
      <c r="R18" s="2" t="s">
        <v>886</v>
      </c>
      <c r="S18" s="2" t="s">
        <v>886</v>
      </c>
      <c r="T18" s="2" t="s">
        <v>886</v>
      </c>
      <c r="U18" s="2" t="s">
        <v>886</v>
      </c>
    </row>
    <row r="19" spans="2:21" ht="28" x14ac:dyDescent="0.3">
      <c r="B19" s="18" t="s">
        <v>1254</v>
      </c>
      <c r="C19" s="19" t="s">
        <v>635</v>
      </c>
      <c r="D19" s="3"/>
      <c r="E19" s="3"/>
      <c r="F19" s="3"/>
      <c r="G19" s="3"/>
      <c r="H19" s="3"/>
      <c r="I19" s="12">
        <f t="shared" ref="I19:K19" si="2">SUM(I16:I18)</f>
        <v>0</v>
      </c>
      <c r="J19" s="12">
        <f t="shared" si="2"/>
        <v>0</v>
      </c>
      <c r="K19" s="12">
        <f t="shared" si="2"/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x14ac:dyDescent="0.3">
      <c r="B20" s="10" t="s">
        <v>886</v>
      </c>
      <c r="C20" s="10" t="s">
        <v>886</v>
      </c>
      <c r="D20" s="2" t="s">
        <v>886</v>
      </c>
      <c r="E20" s="2" t="s">
        <v>886</v>
      </c>
      <c r="F20" s="2" t="s">
        <v>886</v>
      </c>
      <c r="G20" s="2" t="s">
        <v>886</v>
      </c>
      <c r="H20" s="2" t="s">
        <v>886</v>
      </c>
      <c r="I20" s="2" t="s">
        <v>886</v>
      </c>
      <c r="J20" s="2" t="s">
        <v>886</v>
      </c>
      <c r="K20" s="2" t="s">
        <v>886</v>
      </c>
      <c r="L20" s="2" t="s">
        <v>886</v>
      </c>
      <c r="M20" s="2" t="s">
        <v>886</v>
      </c>
      <c r="N20" s="2" t="s">
        <v>886</v>
      </c>
      <c r="O20" s="2" t="s">
        <v>886</v>
      </c>
      <c r="P20" s="2" t="s">
        <v>886</v>
      </c>
      <c r="Q20" s="2" t="s">
        <v>886</v>
      </c>
      <c r="R20" s="2" t="s">
        <v>886</v>
      </c>
      <c r="S20" s="2" t="s">
        <v>886</v>
      </c>
      <c r="T20" s="2" t="s">
        <v>886</v>
      </c>
      <c r="U20" s="2" t="s">
        <v>886</v>
      </c>
    </row>
    <row r="21" spans="2:21" x14ac:dyDescent="0.3">
      <c r="B21" s="7" t="s">
        <v>1180</v>
      </c>
      <c r="C21" s="7" t="s">
        <v>1253</v>
      </c>
      <c r="D21" s="7" t="s">
        <v>8</v>
      </c>
      <c r="E21" s="9"/>
      <c r="F21" s="9"/>
      <c r="G21" s="7" t="s">
        <v>8</v>
      </c>
      <c r="H21" s="3"/>
      <c r="I21" s="9"/>
      <c r="J21" s="9"/>
      <c r="K21" s="9"/>
      <c r="L21" s="9"/>
      <c r="M21" s="9"/>
      <c r="N21" s="9"/>
      <c r="O21" s="9"/>
      <c r="P21" s="7" t="s">
        <v>8</v>
      </c>
      <c r="Q21" s="7" t="s">
        <v>8</v>
      </c>
      <c r="R21" s="7" t="s">
        <v>8</v>
      </c>
      <c r="S21" s="7" t="s">
        <v>8</v>
      </c>
      <c r="T21" s="9"/>
      <c r="U21" s="12" t="str">
        <f>CONCATENATE(IF(ISERROR(VLOOKUP(L21,NAICDes2020_ValidationCode,1,)),"",VLOOKUP(L21,NAICDes2020_LookupCode,2,)),".",IF(ISERROR(VLOOKUP(M21,NAICDesModifier2020_ValidationCode,1,)),"",VLOOKUP(M21,NAICDesModifier2020_LookupCode,2,))," ",IF(ISERROR(VLOOKUP(N21,SVOAdminSymbolSCDBond2020_ValidationCode,1,)),"",VLOOKUP(N21,SVOAdminSymbolSCDBond2020_LookupCode,2,)))</f>
        <v xml:space="preserve">. </v>
      </c>
    </row>
    <row r="22" spans="2:21" x14ac:dyDescent="0.3">
      <c r="B22" s="10" t="s">
        <v>886</v>
      </c>
      <c r="C22" s="10" t="s">
        <v>886</v>
      </c>
      <c r="D22" s="2" t="s">
        <v>886</v>
      </c>
      <c r="E22" s="2" t="s">
        <v>886</v>
      </c>
      <c r="F22" s="2" t="s">
        <v>886</v>
      </c>
      <c r="G22" s="2" t="s">
        <v>886</v>
      </c>
      <c r="H22" s="2" t="s">
        <v>886</v>
      </c>
      <c r="I22" s="2" t="s">
        <v>886</v>
      </c>
      <c r="J22" s="2" t="s">
        <v>886</v>
      </c>
      <c r="K22" s="2" t="s">
        <v>886</v>
      </c>
      <c r="L22" s="2" t="s">
        <v>886</v>
      </c>
      <c r="M22" s="2" t="s">
        <v>886</v>
      </c>
      <c r="N22" s="2" t="s">
        <v>886</v>
      </c>
      <c r="O22" s="2" t="s">
        <v>886</v>
      </c>
      <c r="P22" s="2" t="s">
        <v>886</v>
      </c>
      <c r="Q22" s="2" t="s">
        <v>886</v>
      </c>
      <c r="R22" s="2" t="s">
        <v>886</v>
      </c>
      <c r="S22" s="2" t="s">
        <v>886</v>
      </c>
      <c r="T22" s="2" t="s">
        <v>886</v>
      </c>
      <c r="U22" s="2" t="s">
        <v>886</v>
      </c>
    </row>
    <row r="23" spans="2:21" ht="42" x14ac:dyDescent="0.3">
      <c r="B23" s="18" t="s">
        <v>9</v>
      </c>
      <c r="C23" s="19" t="s">
        <v>979</v>
      </c>
      <c r="D23" s="3"/>
      <c r="E23" s="3"/>
      <c r="F23" s="3"/>
      <c r="G23" s="3"/>
      <c r="H23" s="3"/>
      <c r="I23" s="12">
        <f t="shared" ref="I23:K23" si="3">SUM(I20:I22)</f>
        <v>0</v>
      </c>
      <c r="J23" s="12">
        <f t="shared" si="3"/>
        <v>0</v>
      </c>
      <c r="K23" s="12">
        <f t="shared" si="3"/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x14ac:dyDescent="0.3">
      <c r="B24" s="10" t="s">
        <v>886</v>
      </c>
      <c r="C24" s="10" t="s">
        <v>886</v>
      </c>
      <c r="D24" s="2" t="s">
        <v>886</v>
      </c>
      <c r="E24" s="2" t="s">
        <v>886</v>
      </c>
      <c r="F24" s="2" t="s">
        <v>886</v>
      </c>
      <c r="G24" s="2" t="s">
        <v>886</v>
      </c>
      <c r="H24" s="2" t="s">
        <v>886</v>
      </c>
      <c r="I24" s="2" t="s">
        <v>886</v>
      </c>
      <c r="J24" s="2" t="s">
        <v>886</v>
      </c>
      <c r="K24" s="2" t="s">
        <v>886</v>
      </c>
      <c r="L24" s="2" t="s">
        <v>886</v>
      </c>
      <c r="M24" s="2" t="s">
        <v>886</v>
      </c>
      <c r="N24" s="2" t="s">
        <v>886</v>
      </c>
      <c r="O24" s="2" t="s">
        <v>886</v>
      </c>
      <c r="P24" s="2" t="s">
        <v>886</v>
      </c>
      <c r="Q24" s="2" t="s">
        <v>886</v>
      </c>
      <c r="R24" s="2" t="s">
        <v>886</v>
      </c>
      <c r="S24" s="2" t="s">
        <v>886</v>
      </c>
      <c r="T24" s="2" t="s">
        <v>886</v>
      </c>
      <c r="U24" s="2" t="s">
        <v>886</v>
      </c>
    </row>
    <row r="25" spans="2:21" x14ac:dyDescent="0.3">
      <c r="B25" s="7" t="s">
        <v>1348</v>
      </c>
      <c r="C25" s="7" t="s">
        <v>1253</v>
      </c>
      <c r="D25" s="7" t="s">
        <v>8</v>
      </c>
      <c r="E25" s="9"/>
      <c r="F25" s="9"/>
      <c r="G25" s="7" t="s">
        <v>8</v>
      </c>
      <c r="H25" s="3"/>
      <c r="I25" s="9"/>
      <c r="J25" s="9"/>
      <c r="K25" s="9"/>
      <c r="L25" s="9"/>
      <c r="M25" s="9"/>
      <c r="N25" s="9"/>
      <c r="O25" s="9"/>
      <c r="P25" s="7" t="s">
        <v>8</v>
      </c>
      <c r="Q25" s="7" t="s">
        <v>8</v>
      </c>
      <c r="R25" s="7" t="s">
        <v>8</v>
      </c>
      <c r="S25" s="7" t="s">
        <v>8</v>
      </c>
      <c r="T25" s="9"/>
      <c r="U25" s="12" t="str">
        <f>CONCATENATE(IF(ISERROR(VLOOKUP(L25,NAICDes2020_ValidationCode,1,)),"",VLOOKUP(L25,NAICDes2020_LookupCode,2,)),".",IF(ISERROR(VLOOKUP(M25,NAICDesModifier2020_ValidationCode,1,)),"",VLOOKUP(M25,NAICDesModifier2020_LookupCode,2,))," ",IF(ISERROR(VLOOKUP(N25,SVOAdminSymbolSCDBond2020_ValidationCode,1,)),"",VLOOKUP(N25,SVOAdminSymbolSCDBond2020_LookupCode,2,)))</f>
        <v xml:space="preserve">. </v>
      </c>
    </row>
    <row r="26" spans="2:21" x14ac:dyDescent="0.3">
      <c r="B26" s="10" t="s">
        <v>886</v>
      </c>
      <c r="C26" s="10" t="s">
        <v>886</v>
      </c>
      <c r="D26" s="2" t="s">
        <v>886</v>
      </c>
      <c r="E26" s="2" t="s">
        <v>886</v>
      </c>
      <c r="F26" s="2" t="s">
        <v>886</v>
      </c>
      <c r="G26" s="2" t="s">
        <v>886</v>
      </c>
      <c r="H26" s="2" t="s">
        <v>886</v>
      </c>
      <c r="I26" s="2" t="s">
        <v>886</v>
      </c>
      <c r="J26" s="2" t="s">
        <v>886</v>
      </c>
      <c r="K26" s="2" t="s">
        <v>886</v>
      </c>
      <c r="L26" s="2" t="s">
        <v>886</v>
      </c>
      <c r="M26" s="2" t="s">
        <v>886</v>
      </c>
      <c r="N26" s="2" t="s">
        <v>886</v>
      </c>
      <c r="O26" s="2" t="s">
        <v>886</v>
      </c>
      <c r="P26" s="2" t="s">
        <v>886</v>
      </c>
      <c r="Q26" s="2" t="s">
        <v>886</v>
      </c>
      <c r="R26" s="2" t="s">
        <v>886</v>
      </c>
      <c r="S26" s="2" t="s">
        <v>886</v>
      </c>
      <c r="T26" s="2" t="s">
        <v>886</v>
      </c>
      <c r="U26" s="2" t="s">
        <v>886</v>
      </c>
    </row>
    <row r="27" spans="2:21" ht="28" x14ac:dyDescent="0.3">
      <c r="B27" s="18" t="s">
        <v>176</v>
      </c>
      <c r="C27" s="19" t="s">
        <v>177</v>
      </c>
      <c r="D27" s="3"/>
      <c r="E27" s="3"/>
      <c r="F27" s="3"/>
      <c r="G27" s="3"/>
      <c r="H27" s="3"/>
      <c r="I27" s="12">
        <f t="shared" ref="I27:K27" si="4">SUM(I24:I26)</f>
        <v>0</v>
      </c>
      <c r="J27" s="12">
        <f t="shared" si="4"/>
        <v>0</v>
      </c>
      <c r="K27" s="12">
        <f t="shared" si="4"/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x14ac:dyDescent="0.3">
      <c r="B28" s="10" t="s">
        <v>886</v>
      </c>
      <c r="C28" s="10" t="s">
        <v>886</v>
      </c>
      <c r="D28" s="2" t="s">
        <v>886</v>
      </c>
      <c r="E28" s="2" t="s">
        <v>886</v>
      </c>
      <c r="F28" s="2" t="s">
        <v>886</v>
      </c>
      <c r="G28" s="2" t="s">
        <v>886</v>
      </c>
      <c r="H28" s="2" t="s">
        <v>886</v>
      </c>
      <c r="I28" s="2" t="s">
        <v>886</v>
      </c>
      <c r="J28" s="2" t="s">
        <v>886</v>
      </c>
      <c r="K28" s="2" t="s">
        <v>886</v>
      </c>
      <c r="L28" s="2" t="s">
        <v>886</v>
      </c>
      <c r="M28" s="2" t="s">
        <v>886</v>
      </c>
      <c r="N28" s="2" t="s">
        <v>886</v>
      </c>
      <c r="O28" s="2" t="s">
        <v>886</v>
      </c>
      <c r="P28" s="2" t="s">
        <v>886</v>
      </c>
      <c r="Q28" s="2" t="s">
        <v>886</v>
      </c>
      <c r="R28" s="2" t="s">
        <v>886</v>
      </c>
      <c r="S28" s="2" t="s">
        <v>886</v>
      </c>
      <c r="T28" s="2" t="s">
        <v>886</v>
      </c>
      <c r="U28" s="2" t="s">
        <v>886</v>
      </c>
    </row>
    <row r="29" spans="2:21" ht="28" x14ac:dyDescent="0.3">
      <c r="B29" s="33" t="s">
        <v>889</v>
      </c>
      <c r="C29" s="11" t="s">
        <v>1181</v>
      </c>
      <c r="D29" s="13" t="s">
        <v>10</v>
      </c>
      <c r="E29" s="21"/>
      <c r="F29" s="40">
        <v>45069</v>
      </c>
      <c r="G29" s="11" t="s">
        <v>1349</v>
      </c>
      <c r="H29" s="3"/>
      <c r="I29" s="21">
        <v>4984800</v>
      </c>
      <c r="J29" s="21">
        <v>5000000</v>
      </c>
      <c r="K29" s="21">
        <v>0</v>
      </c>
      <c r="L29" s="21">
        <v>1</v>
      </c>
      <c r="M29" s="21" t="s">
        <v>86</v>
      </c>
      <c r="N29" s="21" t="s">
        <v>85</v>
      </c>
      <c r="O29" s="3"/>
      <c r="P29" s="11" t="s">
        <v>379</v>
      </c>
      <c r="Q29" s="11" t="s">
        <v>262</v>
      </c>
      <c r="R29" s="11" t="s">
        <v>8</v>
      </c>
      <c r="S29" s="11" t="s">
        <v>8</v>
      </c>
      <c r="T29" s="21">
        <v>6</v>
      </c>
      <c r="U29" s="12" t="str">
        <f t="shared" ref="U29:U99" si="5">CONCATENATE(IF(ISERROR(VLOOKUP(L29,NAICDes2020_ValidationCode,1,)),"",VLOOKUP(L29,NAICDes2020_LookupCode,2,)),".",IF(ISERROR(VLOOKUP(M29,NAICDesModifier2020_ValidationCode,1,)),"",VLOOKUP(M29,NAICDesModifier2020_LookupCode,2,))," ",IF(ISERROR(VLOOKUP(N29,SVOAdminSymbolSCDBond2020_ValidationCode,1,)),"",VLOOKUP(N29,SVOAdminSymbolSCDBond2020_LookupCode,2,)))</f>
        <v>1.F FE</v>
      </c>
    </row>
    <row r="30" spans="2:21" ht="42" x14ac:dyDescent="0.3">
      <c r="B30" s="33" t="s">
        <v>1255</v>
      </c>
      <c r="C30" s="11" t="s">
        <v>178</v>
      </c>
      <c r="D30" s="13" t="s">
        <v>1182</v>
      </c>
      <c r="E30" s="21"/>
      <c r="F30" s="40">
        <v>45068</v>
      </c>
      <c r="G30" s="13" t="s">
        <v>890</v>
      </c>
      <c r="H30" s="3"/>
      <c r="I30" s="21">
        <v>4982500</v>
      </c>
      <c r="J30" s="21">
        <v>5000000</v>
      </c>
      <c r="K30" s="21">
        <v>0</v>
      </c>
      <c r="L30" s="21">
        <v>2</v>
      </c>
      <c r="M30" s="21" t="s">
        <v>380</v>
      </c>
      <c r="N30" s="21" t="s">
        <v>85</v>
      </c>
      <c r="O30" s="3"/>
      <c r="P30" s="11" t="s">
        <v>264</v>
      </c>
      <c r="Q30" s="11" t="s">
        <v>11</v>
      </c>
      <c r="R30" s="13" t="s">
        <v>740</v>
      </c>
      <c r="S30" s="11" t="s">
        <v>8</v>
      </c>
      <c r="T30" s="21">
        <v>6</v>
      </c>
      <c r="U30" s="12" t="str">
        <f t="shared" si="5"/>
        <v>2.C FE</v>
      </c>
    </row>
    <row r="31" spans="2:21" ht="42" x14ac:dyDescent="0.3">
      <c r="B31" s="33" t="s">
        <v>179</v>
      </c>
      <c r="C31" s="11" t="s">
        <v>381</v>
      </c>
      <c r="D31" s="13" t="s">
        <v>636</v>
      </c>
      <c r="E31" s="21"/>
      <c r="F31" s="40">
        <v>45099</v>
      </c>
      <c r="G31" s="11" t="s">
        <v>467</v>
      </c>
      <c r="H31" s="3"/>
      <c r="I31" s="21">
        <v>5269076</v>
      </c>
      <c r="J31" s="21">
        <v>5270000</v>
      </c>
      <c r="K31" s="21">
        <v>0</v>
      </c>
      <c r="L31" s="21">
        <v>1</v>
      </c>
      <c r="M31" s="21" t="s">
        <v>380</v>
      </c>
      <c r="N31" s="21" t="s">
        <v>85</v>
      </c>
      <c r="O31" s="3"/>
      <c r="P31" s="11" t="s">
        <v>8</v>
      </c>
      <c r="Q31" s="13" t="s">
        <v>741</v>
      </c>
      <c r="R31" s="11" t="s">
        <v>266</v>
      </c>
      <c r="S31" s="11" t="s">
        <v>8</v>
      </c>
      <c r="T31" s="21">
        <v>6</v>
      </c>
      <c r="U31" s="12" t="str">
        <f t="shared" si="5"/>
        <v>1.C FE</v>
      </c>
    </row>
    <row r="32" spans="2:21" ht="42" x14ac:dyDescent="0.3">
      <c r="B32" s="33" t="s">
        <v>542</v>
      </c>
      <c r="C32" s="11" t="s">
        <v>267</v>
      </c>
      <c r="D32" s="13" t="s">
        <v>637</v>
      </c>
      <c r="E32" s="21"/>
      <c r="F32" s="40">
        <v>45099</v>
      </c>
      <c r="G32" s="11" t="s">
        <v>467</v>
      </c>
      <c r="H32" s="3"/>
      <c r="I32" s="21">
        <v>1789519</v>
      </c>
      <c r="J32" s="21">
        <v>1790000</v>
      </c>
      <c r="K32" s="21">
        <v>0</v>
      </c>
      <c r="L32" s="21">
        <v>1</v>
      </c>
      <c r="M32" s="21" t="s">
        <v>86</v>
      </c>
      <c r="N32" s="21" t="s">
        <v>85</v>
      </c>
      <c r="O32" s="3"/>
      <c r="P32" s="11" t="s">
        <v>8</v>
      </c>
      <c r="Q32" s="13" t="s">
        <v>741</v>
      </c>
      <c r="R32" s="11" t="s">
        <v>266</v>
      </c>
      <c r="S32" s="11" t="s">
        <v>8</v>
      </c>
      <c r="T32" s="21">
        <v>6</v>
      </c>
      <c r="U32" s="12" t="str">
        <f t="shared" si="5"/>
        <v>1.F FE</v>
      </c>
    </row>
    <row r="33" spans="2:21" x14ac:dyDescent="0.3">
      <c r="B33" s="33" t="s">
        <v>891</v>
      </c>
      <c r="C33" s="11" t="s">
        <v>12</v>
      </c>
      <c r="D33" s="13" t="s">
        <v>468</v>
      </c>
      <c r="E33" s="21"/>
      <c r="F33" s="40">
        <v>45086</v>
      </c>
      <c r="G33" s="11" t="s">
        <v>980</v>
      </c>
      <c r="H33" s="3"/>
      <c r="I33" s="21">
        <v>1509460</v>
      </c>
      <c r="J33" s="21">
        <v>2000000</v>
      </c>
      <c r="K33" s="21">
        <v>21789</v>
      </c>
      <c r="L33" s="21">
        <v>2</v>
      </c>
      <c r="M33" s="21" t="s">
        <v>13</v>
      </c>
      <c r="N33" s="21" t="s">
        <v>85</v>
      </c>
      <c r="O33" s="3"/>
      <c r="P33" s="11" t="s">
        <v>543</v>
      </c>
      <c r="Q33" s="11" t="s">
        <v>1183</v>
      </c>
      <c r="R33" s="11" t="s">
        <v>8</v>
      </c>
      <c r="S33" s="11" t="s">
        <v>8</v>
      </c>
      <c r="T33" s="21">
        <v>6</v>
      </c>
      <c r="U33" s="12" t="str">
        <f t="shared" si="5"/>
        <v>2.B FE</v>
      </c>
    </row>
    <row r="34" spans="2:21" ht="42" x14ac:dyDescent="0.3">
      <c r="B34" s="33" t="s">
        <v>1256</v>
      </c>
      <c r="C34" s="11" t="s">
        <v>638</v>
      </c>
      <c r="D34" s="13" t="s">
        <v>639</v>
      </c>
      <c r="E34" s="21"/>
      <c r="F34" s="40">
        <v>45035</v>
      </c>
      <c r="G34" s="11" t="s">
        <v>268</v>
      </c>
      <c r="H34" s="3"/>
      <c r="I34" s="21">
        <v>3962450</v>
      </c>
      <c r="J34" s="21">
        <v>5000000</v>
      </c>
      <c r="K34" s="21">
        <v>20625</v>
      </c>
      <c r="L34" s="21">
        <v>2</v>
      </c>
      <c r="M34" s="21" t="s">
        <v>13</v>
      </c>
      <c r="N34" s="21" t="s">
        <v>85</v>
      </c>
      <c r="O34" s="3"/>
      <c r="P34" s="11" t="s">
        <v>383</v>
      </c>
      <c r="Q34" s="11" t="s">
        <v>1110</v>
      </c>
      <c r="R34" s="13" t="s">
        <v>384</v>
      </c>
      <c r="S34" s="11" t="s">
        <v>8</v>
      </c>
      <c r="T34" s="21">
        <v>6</v>
      </c>
      <c r="U34" s="12" t="str">
        <f t="shared" si="5"/>
        <v>2.B FE</v>
      </c>
    </row>
    <row r="35" spans="2:21" ht="42" x14ac:dyDescent="0.3">
      <c r="B35" s="33" t="s">
        <v>180</v>
      </c>
      <c r="C35" s="11" t="s">
        <v>1350</v>
      </c>
      <c r="D35" s="13" t="s">
        <v>640</v>
      </c>
      <c r="E35" s="21"/>
      <c r="F35" s="40">
        <v>45070</v>
      </c>
      <c r="G35" s="13" t="s">
        <v>890</v>
      </c>
      <c r="H35" s="3"/>
      <c r="I35" s="21">
        <v>6996819</v>
      </c>
      <c r="J35" s="21">
        <v>7000000</v>
      </c>
      <c r="K35" s="21">
        <v>0</v>
      </c>
      <c r="L35" s="21">
        <v>1</v>
      </c>
      <c r="M35" s="21" t="s">
        <v>1108</v>
      </c>
      <c r="N35" s="21" t="s">
        <v>85</v>
      </c>
      <c r="O35" s="3"/>
      <c r="P35" s="11" t="s">
        <v>8</v>
      </c>
      <c r="Q35" s="13" t="s">
        <v>87</v>
      </c>
      <c r="R35" s="13" t="s">
        <v>87</v>
      </c>
      <c r="S35" s="11" t="s">
        <v>8</v>
      </c>
      <c r="T35" s="21">
        <v>6</v>
      </c>
      <c r="U35" s="12" t="str">
        <f t="shared" si="5"/>
        <v>1.A FE</v>
      </c>
    </row>
    <row r="36" spans="2:21" ht="42" x14ac:dyDescent="0.3">
      <c r="B36" s="33" t="s">
        <v>641</v>
      </c>
      <c r="C36" s="11" t="s">
        <v>1351</v>
      </c>
      <c r="D36" s="13" t="s">
        <v>827</v>
      </c>
      <c r="E36" s="21"/>
      <c r="F36" s="40">
        <v>45070</v>
      </c>
      <c r="G36" s="13" t="s">
        <v>890</v>
      </c>
      <c r="H36" s="3"/>
      <c r="I36" s="21">
        <v>2999343</v>
      </c>
      <c r="J36" s="21">
        <v>3000000</v>
      </c>
      <c r="K36" s="21">
        <v>0</v>
      </c>
      <c r="L36" s="21">
        <v>1</v>
      </c>
      <c r="M36" s="21" t="s">
        <v>86</v>
      </c>
      <c r="N36" s="21" t="s">
        <v>85</v>
      </c>
      <c r="O36" s="3"/>
      <c r="P36" s="11" t="s">
        <v>8</v>
      </c>
      <c r="Q36" s="13" t="s">
        <v>87</v>
      </c>
      <c r="R36" s="13" t="s">
        <v>87</v>
      </c>
      <c r="S36" s="11" t="s">
        <v>8</v>
      </c>
      <c r="T36" s="21">
        <v>6</v>
      </c>
      <c r="U36" s="12" t="str">
        <f t="shared" si="5"/>
        <v>1.F FE</v>
      </c>
    </row>
    <row r="37" spans="2:21" ht="28" x14ac:dyDescent="0.3">
      <c r="B37" s="33" t="s">
        <v>981</v>
      </c>
      <c r="C37" s="11" t="s">
        <v>88</v>
      </c>
      <c r="D37" s="13" t="s">
        <v>544</v>
      </c>
      <c r="E37" s="21"/>
      <c r="F37" s="40">
        <v>45057</v>
      </c>
      <c r="G37" s="11" t="s">
        <v>269</v>
      </c>
      <c r="H37" s="3"/>
      <c r="I37" s="21">
        <v>10028810</v>
      </c>
      <c r="J37" s="21">
        <v>10000000</v>
      </c>
      <c r="K37" s="21">
        <v>2039</v>
      </c>
      <c r="L37" s="21">
        <v>1</v>
      </c>
      <c r="M37" s="21" t="s">
        <v>86</v>
      </c>
      <c r="N37" s="21" t="s">
        <v>85</v>
      </c>
      <c r="O37" s="3"/>
      <c r="P37" s="11" t="s">
        <v>742</v>
      </c>
      <c r="Q37" s="13" t="s">
        <v>89</v>
      </c>
      <c r="R37" s="11" t="s">
        <v>8</v>
      </c>
      <c r="S37" s="11" t="s">
        <v>8</v>
      </c>
      <c r="T37" s="21">
        <v>6</v>
      </c>
      <c r="U37" s="12" t="str">
        <f t="shared" si="5"/>
        <v>1.F FE</v>
      </c>
    </row>
    <row r="38" spans="2:21" ht="28" x14ac:dyDescent="0.3">
      <c r="B38" s="33" t="s">
        <v>181</v>
      </c>
      <c r="C38" s="11" t="s">
        <v>982</v>
      </c>
      <c r="D38" s="13" t="s">
        <v>182</v>
      </c>
      <c r="E38" s="21"/>
      <c r="F38" s="40">
        <v>45029</v>
      </c>
      <c r="G38" s="13" t="s">
        <v>90</v>
      </c>
      <c r="H38" s="3"/>
      <c r="I38" s="21">
        <v>6579944</v>
      </c>
      <c r="J38" s="21">
        <v>7415000</v>
      </c>
      <c r="K38" s="21">
        <v>12424</v>
      </c>
      <c r="L38" s="21">
        <v>1</v>
      </c>
      <c r="M38" s="21" t="s">
        <v>86</v>
      </c>
      <c r="N38" s="21" t="s">
        <v>85</v>
      </c>
      <c r="O38" s="3"/>
      <c r="P38" s="11" t="s">
        <v>8</v>
      </c>
      <c r="Q38" s="13" t="s">
        <v>183</v>
      </c>
      <c r="R38" s="11" t="s">
        <v>266</v>
      </c>
      <c r="S38" s="11" t="s">
        <v>8</v>
      </c>
      <c r="T38" s="21">
        <v>6</v>
      </c>
      <c r="U38" s="12" t="str">
        <f t="shared" si="5"/>
        <v>1.F FE</v>
      </c>
    </row>
    <row r="39" spans="2:21" ht="28" x14ac:dyDescent="0.3">
      <c r="B39" s="33" t="s">
        <v>545</v>
      </c>
      <c r="C39" s="11" t="s">
        <v>91</v>
      </c>
      <c r="D39" s="13" t="s">
        <v>1257</v>
      </c>
      <c r="E39" s="21"/>
      <c r="F39" s="40">
        <v>45078</v>
      </c>
      <c r="G39" s="11" t="s">
        <v>270</v>
      </c>
      <c r="H39" s="3"/>
      <c r="I39" s="21">
        <v>8009490</v>
      </c>
      <c r="J39" s="21">
        <v>8000000</v>
      </c>
      <c r="K39" s="21">
        <v>1325</v>
      </c>
      <c r="L39" s="21">
        <v>2</v>
      </c>
      <c r="M39" s="21" t="s">
        <v>13</v>
      </c>
      <c r="N39" s="21" t="s">
        <v>85</v>
      </c>
      <c r="O39" s="3"/>
      <c r="P39" s="11" t="s">
        <v>271</v>
      </c>
      <c r="Q39" s="11" t="s">
        <v>1111</v>
      </c>
      <c r="R39" s="11" t="s">
        <v>8</v>
      </c>
      <c r="S39" s="11" t="s">
        <v>8</v>
      </c>
      <c r="T39" s="21">
        <v>6</v>
      </c>
      <c r="U39" s="12" t="str">
        <f t="shared" si="5"/>
        <v>2.B FE</v>
      </c>
    </row>
    <row r="40" spans="2:21" ht="28" x14ac:dyDescent="0.3">
      <c r="B40" s="33" t="s">
        <v>892</v>
      </c>
      <c r="C40" s="11" t="s">
        <v>1258</v>
      </c>
      <c r="D40" s="13" t="s">
        <v>1112</v>
      </c>
      <c r="E40" s="21"/>
      <c r="F40" s="40">
        <v>45033</v>
      </c>
      <c r="G40" s="11" t="s">
        <v>1352</v>
      </c>
      <c r="H40" s="3"/>
      <c r="I40" s="21">
        <v>2991270</v>
      </c>
      <c r="J40" s="21">
        <v>3000000</v>
      </c>
      <c r="K40" s="21">
        <v>0</v>
      </c>
      <c r="L40" s="21">
        <v>1</v>
      </c>
      <c r="M40" s="21" t="s">
        <v>86</v>
      </c>
      <c r="N40" s="21" t="s">
        <v>85</v>
      </c>
      <c r="O40" s="3"/>
      <c r="P40" s="11" t="s">
        <v>92</v>
      </c>
      <c r="Q40" s="11" t="s">
        <v>828</v>
      </c>
      <c r="R40" s="11" t="s">
        <v>266</v>
      </c>
      <c r="S40" s="11" t="s">
        <v>8</v>
      </c>
      <c r="T40" s="21">
        <v>6</v>
      </c>
      <c r="U40" s="12" t="str">
        <f t="shared" si="5"/>
        <v>1.F FE</v>
      </c>
    </row>
    <row r="41" spans="2:21" ht="28" x14ac:dyDescent="0.3">
      <c r="B41" s="33" t="s">
        <v>1259</v>
      </c>
      <c r="C41" s="11" t="s">
        <v>14</v>
      </c>
      <c r="D41" s="13" t="s">
        <v>743</v>
      </c>
      <c r="E41" s="21"/>
      <c r="F41" s="40">
        <v>45083</v>
      </c>
      <c r="G41" s="11" t="s">
        <v>269</v>
      </c>
      <c r="H41" s="3"/>
      <c r="I41" s="21">
        <v>2993220</v>
      </c>
      <c r="J41" s="21">
        <v>3000000</v>
      </c>
      <c r="K41" s="21">
        <v>0</v>
      </c>
      <c r="L41" s="21">
        <v>2</v>
      </c>
      <c r="M41" s="21" t="s">
        <v>380</v>
      </c>
      <c r="N41" s="21" t="s">
        <v>85</v>
      </c>
      <c r="O41" s="3"/>
      <c r="P41" s="11" t="s">
        <v>1260</v>
      </c>
      <c r="Q41" s="13" t="s">
        <v>385</v>
      </c>
      <c r="R41" s="11" t="s">
        <v>266</v>
      </c>
      <c r="S41" s="11" t="s">
        <v>8</v>
      </c>
      <c r="T41" s="21">
        <v>6</v>
      </c>
      <c r="U41" s="12" t="str">
        <f t="shared" si="5"/>
        <v>2.C FE</v>
      </c>
    </row>
    <row r="42" spans="2:21" ht="28" x14ac:dyDescent="0.3">
      <c r="B42" s="33" t="s">
        <v>184</v>
      </c>
      <c r="C42" s="11" t="s">
        <v>185</v>
      </c>
      <c r="D42" s="13" t="s">
        <v>15</v>
      </c>
      <c r="E42" s="21"/>
      <c r="F42" s="40">
        <v>45043</v>
      </c>
      <c r="G42" s="13" t="s">
        <v>7</v>
      </c>
      <c r="H42" s="3"/>
      <c r="I42" s="21">
        <v>4965300</v>
      </c>
      <c r="J42" s="21">
        <v>5000000</v>
      </c>
      <c r="K42" s="21">
        <v>0</v>
      </c>
      <c r="L42" s="21">
        <v>2</v>
      </c>
      <c r="M42" s="21" t="s">
        <v>380</v>
      </c>
      <c r="N42" s="21" t="s">
        <v>85</v>
      </c>
      <c r="O42" s="3"/>
      <c r="P42" s="11" t="s">
        <v>642</v>
      </c>
      <c r="Q42" s="11" t="s">
        <v>983</v>
      </c>
      <c r="R42" s="11" t="s">
        <v>8</v>
      </c>
      <c r="S42" s="11" t="s">
        <v>8</v>
      </c>
      <c r="T42" s="21">
        <v>6</v>
      </c>
      <c r="U42" s="12" t="str">
        <f t="shared" si="5"/>
        <v>2.C FE</v>
      </c>
    </row>
    <row r="43" spans="2:21" ht="28" x14ac:dyDescent="0.3">
      <c r="B43" s="33" t="s">
        <v>546</v>
      </c>
      <c r="C43" s="11" t="s">
        <v>829</v>
      </c>
      <c r="D43" s="13" t="s">
        <v>1261</v>
      </c>
      <c r="E43" s="21"/>
      <c r="F43" s="40">
        <v>45077</v>
      </c>
      <c r="G43" s="11" t="s">
        <v>1353</v>
      </c>
      <c r="H43" s="3"/>
      <c r="I43" s="21">
        <v>9992241</v>
      </c>
      <c r="J43" s="21">
        <v>10000000</v>
      </c>
      <c r="K43" s="21">
        <v>59889</v>
      </c>
      <c r="L43" s="21">
        <v>2</v>
      </c>
      <c r="M43" s="21" t="s">
        <v>1108</v>
      </c>
      <c r="N43" s="21" t="s">
        <v>85</v>
      </c>
      <c r="O43" s="3"/>
      <c r="P43" s="11" t="s">
        <v>8</v>
      </c>
      <c r="Q43" s="11" t="s">
        <v>643</v>
      </c>
      <c r="R43" s="11" t="s">
        <v>266</v>
      </c>
      <c r="S43" s="11" t="s">
        <v>8</v>
      </c>
      <c r="T43" s="21">
        <v>6</v>
      </c>
      <c r="U43" s="12" t="str">
        <f t="shared" si="5"/>
        <v>2.A FE</v>
      </c>
    </row>
    <row r="44" spans="2:21" ht="42" x14ac:dyDescent="0.3">
      <c r="B44" s="33" t="s">
        <v>893</v>
      </c>
      <c r="C44" s="11" t="s">
        <v>469</v>
      </c>
      <c r="D44" s="13" t="s">
        <v>386</v>
      </c>
      <c r="E44" s="21"/>
      <c r="F44" s="40">
        <v>45040</v>
      </c>
      <c r="G44" s="13" t="s">
        <v>7</v>
      </c>
      <c r="H44" s="3"/>
      <c r="I44" s="21">
        <v>4995700</v>
      </c>
      <c r="J44" s="21">
        <v>5000000</v>
      </c>
      <c r="K44" s="21">
        <v>0</v>
      </c>
      <c r="L44" s="21">
        <v>2</v>
      </c>
      <c r="M44" s="21" t="s">
        <v>13</v>
      </c>
      <c r="N44" s="21" t="s">
        <v>85</v>
      </c>
      <c r="O44" s="3"/>
      <c r="P44" s="11" t="s">
        <v>186</v>
      </c>
      <c r="Q44" s="13" t="s">
        <v>1113</v>
      </c>
      <c r="R44" s="11" t="s">
        <v>8</v>
      </c>
      <c r="S44" s="11" t="s">
        <v>8</v>
      </c>
      <c r="T44" s="21">
        <v>6</v>
      </c>
      <c r="U44" s="12" t="str">
        <f t="shared" si="5"/>
        <v>2.B FE</v>
      </c>
    </row>
    <row r="45" spans="2:21" ht="42" x14ac:dyDescent="0.3">
      <c r="B45" s="33" t="s">
        <v>1354</v>
      </c>
      <c r="C45" s="11" t="s">
        <v>1114</v>
      </c>
      <c r="D45" s="13" t="s">
        <v>894</v>
      </c>
      <c r="E45" s="21"/>
      <c r="F45" s="40">
        <v>45089</v>
      </c>
      <c r="G45" s="11" t="s">
        <v>1355</v>
      </c>
      <c r="H45" s="3"/>
      <c r="I45" s="21">
        <v>3299746</v>
      </c>
      <c r="J45" s="21">
        <v>3300000</v>
      </c>
      <c r="K45" s="21">
        <v>0</v>
      </c>
      <c r="L45" s="21">
        <v>1</v>
      </c>
      <c r="M45" s="21" t="s">
        <v>380</v>
      </c>
      <c r="N45" s="21" t="s">
        <v>85</v>
      </c>
      <c r="O45" s="3"/>
      <c r="P45" s="11" t="s">
        <v>8</v>
      </c>
      <c r="Q45" s="13" t="s">
        <v>387</v>
      </c>
      <c r="R45" s="11" t="s">
        <v>266</v>
      </c>
      <c r="S45" s="11" t="s">
        <v>8</v>
      </c>
      <c r="T45" s="21">
        <v>6</v>
      </c>
      <c r="U45" s="12" t="str">
        <f t="shared" si="5"/>
        <v>1.C FE</v>
      </c>
    </row>
    <row r="46" spans="2:21" ht="42" x14ac:dyDescent="0.3">
      <c r="B46" s="33" t="s">
        <v>272</v>
      </c>
      <c r="C46" s="11" t="s">
        <v>1115</v>
      </c>
      <c r="D46" s="13" t="s">
        <v>273</v>
      </c>
      <c r="E46" s="21"/>
      <c r="F46" s="40">
        <v>45089</v>
      </c>
      <c r="G46" s="11" t="s">
        <v>1355</v>
      </c>
      <c r="H46" s="3"/>
      <c r="I46" s="21">
        <v>4499356</v>
      </c>
      <c r="J46" s="21">
        <v>4500000</v>
      </c>
      <c r="K46" s="21">
        <v>0</v>
      </c>
      <c r="L46" s="21">
        <v>1</v>
      </c>
      <c r="M46" s="21" t="s">
        <v>86</v>
      </c>
      <c r="N46" s="21" t="s">
        <v>85</v>
      </c>
      <c r="O46" s="3"/>
      <c r="P46" s="11" t="s">
        <v>8</v>
      </c>
      <c r="Q46" s="13" t="s">
        <v>387</v>
      </c>
      <c r="R46" s="11" t="s">
        <v>266</v>
      </c>
      <c r="S46" s="11" t="s">
        <v>8</v>
      </c>
      <c r="T46" s="21">
        <v>6</v>
      </c>
      <c r="U46" s="12" t="str">
        <f t="shared" si="5"/>
        <v>1.F FE</v>
      </c>
    </row>
    <row r="47" spans="2:21" x14ac:dyDescent="0.3">
      <c r="B47" s="33" t="s">
        <v>644</v>
      </c>
      <c r="C47" s="11" t="s">
        <v>470</v>
      </c>
      <c r="D47" s="13" t="s">
        <v>471</v>
      </c>
      <c r="E47" s="21"/>
      <c r="F47" s="40">
        <v>45077</v>
      </c>
      <c r="G47" s="13" t="s">
        <v>388</v>
      </c>
      <c r="H47" s="3"/>
      <c r="I47" s="21">
        <v>10000000</v>
      </c>
      <c r="J47" s="21">
        <v>10000000</v>
      </c>
      <c r="K47" s="21">
        <v>0</v>
      </c>
      <c r="L47" s="21">
        <v>1</v>
      </c>
      <c r="M47" s="21" t="s">
        <v>86</v>
      </c>
      <c r="N47" s="21" t="s">
        <v>274</v>
      </c>
      <c r="O47" s="3"/>
      <c r="P47" s="11" t="s">
        <v>8</v>
      </c>
      <c r="Q47" s="11" t="s">
        <v>93</v>
      </c>
      <c r="R47" s="11" t="s">
        <v>8</v>
      </c>
      <c r="S47" s="11" t="s">
        <v>8</v>
      </c>
      <c r="T47" s="21">
        <v>6</v>
      </c>
      <c r="U47" s="12" t="str">
        <f t="shared" si="5"/>
        <v>1.F Z</v>
      </c>
    </row>
    <row r="48" spans="2:21" ht="28" x14ac:dyDescent="0.3">
      <c r="B48" s="33" t="s">
        <v>1262</v>
      </c>
      <c r="C48" s="11" t="s">
        <v>94</v>
      </c>
      <c r="D48" s="13" t="s">
        <v>744</v>
      </c>
      <c r="E48" s="21"/>
      <c r="F48" s="40">
        <v>45042</v>
      </c>
      <c r="G48" s="11" t="s">
        <v>984</v>
      </c>
      <c r="H48" s="3"/>
      <c r="I48" s="21">
        <v>4985550</v>
      </c>
      <c r="J48" s="21">
        <v>5000000</v>
      </c>
      <c r="K48" s="21">
        <v>0</v>
      </c>
      <c r="L48" s="21">
        <v>2</v>
      </c>
      <c r="M48" s="21" t="s">
        <v>1108</v>
      </c>
      <c r="N48" s="21" t="s">
        <v>85</v>
      </c>
      <c r="O48" s="3"/>
      <c r="P48" s="11" t="s">
        <v>95</v>
      </c>
      <c r="Q48" s="11" t="s">
        <v>1263</v>
      </c>
      <c r="R48" s="11" t="s">
        <v>266</v>
      </c>
      <c r="S48" s="11" t="s">
        <v>8</v>
      </c>
      <c r="T48" s="21">
        <v>6</v>
      </c>
      <c r="U48" s="12" t="str">
        <f t="shared" si="5"/>
        <v>2.A FE</v>
      </c>
    </row>
    <row r="49" spans="2:21" ht="28" x14ac:dyDescent="0.3">
      <c r="B49" s="33" t="s">
        <v>187</v>
      </c>
      <c r="C49" s="11" t="s">
        <v>895</v>
      </c>
      <c r="D49" s="13" t="s">
        <v>548</v>
      </c>
      <c r="E49" s="21"/>
      <c r="F49" s="40">
        <v>45078</v>
      </c>
      <c r="G49" s="11" t="s">
        <v>270</v>
      </c>
      <c r="H49" s="3"/>
      <c r="I49" s="21">
        <v>7482645</v>
      </c>
      <c r="J49" s="21">
        <v>7500000</v>
      </c>
      <c r="K49" s="21">
        <v>12778</v>
      </c>
      <c r="L49" s="21">
        <v>1</v>
      </c>
      <c r="M49" s="21" t="s">
        <v>86</v>
      </c>
      <c r="N49" s="21" t="s">
        <v>85</v>
      </c>
      <c r="O49" s="3"/>
      <c r="P49" s="11" t="s">
        <v>985</v>
      </c>
      <c r="Q49" s="11" t="s">
        <v>96</v>
      </c>
      <c r="R49" s="11" t="s">
        <v>8</v>
      </c>
      <c r="S49" s="11" t="s">
        <v>8</v>
      </c>
      <c r="T49" s="21">
        <v>6</v>
      </c>
      <c r="U49" s="12" t="str">
        <f t="shared" si="5"/>
        <v>1.F FE</v>
      </c>
    </row>
    <row r="50" spans="2:21" ht="42" x14ac:dyDescent="0.3">
      <c r="B50" s="33" t="s">
        <v>549</v>
      </c>
      <c r="C50" s="11" t="s">
        <v>188</v>
      </c>
      <c r="D50" s="13" t="s">
        <v>472</v>
      </c>
      <c r="E50" s="21"/>
      <c r="F50" s="40">
        <v>45069</v>
      </c>
      <c r="G50" s="13" t="s">
        <v>890</v>
      </c>
      <c r="H50" s="3"/>
      <c r="I50" s="21">
        <v>9997779</v>
      </c>
      <c r="J50" s="21">
        <v>10000000</v>
      </c>
      <c r="K50" s="21">
        <v>0</v>
      </c>
      <c r="L50" s="21">
        <v>1</v>
      </c>
      <c r="M50" s="21" t="s">
        <v>1108</v>
      </c>
      <c r="N50" s="21" t="s">
        <v>85</v>
      </c>
      <c r="O50" s="3"/>
      <c r="P50" s="11" t="s">
        <v>8</v>
      </c>
      <c r="Q50" s="13" t="s">
        <v>745</v>
      </c>
      <c r="R50" s="13" t="s">
        <v>745</v>
      </c>
      <c r="S50" s="11" t="s">
        <v>8</v>
      </c>
      <c r="T50" s="21">
        <v>6</v>
      </c>
      <c r="U50" s="12" t="str">
        <f t="shared" si="5"/>
        <v>1.A FE</v>
      </c>
    </row>
    <row r="51" spans="2:21" ht="28" x14ac:dyDescent="0.3">
      <c r="B51" s="33" t="s">
        <v>896</v>
      </c>
      <c r="C51" s="11" t="s">
        <v>16</v>
      </c>
      <c r="D51" s="13" t="s">
        <v>986</v>
      </c>
      <c r="E51" s="21"/>
      <c r="F51" s="40">
        <v>45078</v>
      </c>
      <c r="G51" s="11" t="s">
        <v>270</v>
      </c>
      <c r="H51" s="3"/>
      <c r="I51" s="21">
        <v>11969320</v>
      </c>
      <c r="J51" s="21">
        <v>12000000</v>
      </c>
      <c r="K51" s="21">
        <v>5336</v>
      </c>
      <c r="L51" s="21">
        <v>2</v>
      </c>
      <c r="M51" s="21" t="s">
        <v>380</v>
      </c>
      <c r="N51" s="21" t="s">
        <v>85</v>
      </c>
      <c r="O51" s="3"/>
      <c r="P51" s="11" t="s">
        <v>1264</v>
      </c>
      <c r="Q51" s="11" t="s">
        <v>645</v>
      </c>
      <c r="R51" s="11" t="s">
        <v>189</v>
      </c>
      <c r="S51" s="11" t="s">
        <v>8</v>
      </c>
      <c r="T51" s="21">
        <v>6</v>
      </c>
      <c r="U51" s="12" t="str">
        <f t="shared" si="5"/>
        <v>2.C FE</v>
      </c>
    </row>
    <row r="52" spans="2:21" ht="28" x14ac:dyDescent="0.3">
      <c r="B52" s="33" t="s">
        <v>1265</v>
      </c>
      <c r="C52" s="11" t="s">
        <v>190</v>
      </c>
      <c r="D52" s="13" t="s">
        <v>987</v>
      </c>
      <c r="E52" s="21"/>
      <c r="F52" s="40">
        <v>45061</v>
      </c>
      <c r="G52" s="13" t="s">
        <v>890</v>
      </c>
      <c r="H52" s="3"/>
      <c r="I52" s="21">
        <v>4998450</v>
      </c>
      <c r="J52" s="21">
        <v>5000000</v>
      </c>
      <c r="K52" s="21">
        <v>0</v>
      </c>
      <c r="L52" s="21">
        <v>1</v>
      </c>
      <c r="M52" s="21" t="s">
        <v>746</v>
      </c>
      <c r="N52" s="21" t="s">
        <v>85</v>
      </c>
      <c r="O52" s="3"/>
      <c r="P52" s="11" t="s">
        <v>1185</v>
      </c>
      <c r="Q52" s="13" t="s">
        <v>1186</v>
      </c>
      <c r="R52" s="11" t="s">
        <v>8</v>
      </c>
      <c r="S52" s="11" t="s">
        <v>8</v>
      </c>
      <c r="T52" s="21">
        <v>6</v>
      </c>
      <c r="U52" s="12" t="str">
        <f t="shared" si="5"/>
        <v>1.D FE</v>
      </c>
    </row>
    <row r="53" spans="2:21" ht="28" x14ac:dyDescent="0.3">
      <c r="B53" s="33" t="s">
        <v>275</v>
      </c>
      <c r="C53" s="11" t="s">
        <v>276</v>
      </c>
      <c r="D53" s="13" t="s">
        <v>830</v>
      </c>
      <c r="E53" s="21"/>
      <c r="F53" s="40">
        <v>45098</v>
      </c>
      <c r="G53" s="11" t="s">
        <v>1352</v>
      </c>
      <c r="H53" s="3"/>
      <c r="I53" s="21">
        <v>2499388</v>
      </c>
      <c r="J53" s="21">
        <v>2500000</v>
      </c>
      <c r="K53" s="21">
        <v>0</v>
      </c>
      <c r="L53" s="21">
        <v>1</v>
      </c>
      <c r="M53" s="21" t="s">
        <v>1108</v>
      </c>
      <c r="N53" s="21" t="s">
        <v>85</v>
      </c>
      <c r="O53" s="3"/>
      <c r="P53" s="11" t="s">
        <v>8</v>
      </c>
      <c r="Q53" s="13" t="s">
        <v>1116</v>
      </c>
      <c r="R53" s="11" t="s">
        <v>266</v>
      </c>
      <c r="S53" s="11" t="s">
        <v>8</v>
      </c>
      <c r="T53" s="21">
        <v>6</v>
      </c>
      <c r="U53" s="12" t="str">
        <f t="shared" si="5"/>
        <v>1.A FE</v>
      </c>
    </row>
    <row r="54" spans="2:21" ht="28" x14ac:dyDescent="0.3">
      <c r="B54" s="33" t="s">
        <v>646</v>
      </c>
      <c r="C54" s="11" t="s">
        <v>1117</v>
      </c>
      <c r="D54" s="13" t="s">
        <v>17</v>
      </c>
      <c r="E54" s="21"/>
      <c r="F54" s="40">
        <v>45098</v>
      </c>
      <c r="G54" s="11" t="s">
        <v>1352</v>
      </c>
      <c r="H54" s="3"/>
      <c r="I54" s="21">
        <v>7997864</v>
      </c>
      <c r="J54" s="21">
        <v>8000000</v>
      </c>
      <c r="K54" s="21">
        <v>0</v>
      </c>
      <c r="L54" s="21">
        <v>1</v>
      </c>
      <c r="M54" s="21" t="s">
        <v>380</v>
      </c>
      <c r="N54" s="21" t="s">
        <v>85</v>
      </c>
      <c r="O54" s="3"/>
      <c r="P54" s="11" t="s">
        <v>8</v>
      </c>
      <c r="Q54" s="13" t="s">
        <v>1116</v>
      </c>
      <c r="R54" s="11" t="s">
        <v>266</v>
      </c>
      <c r="S54" s="11" t="s">
        <v>8</v>
      </c>
      <c r="T54" s="21">
        <v>6</v>
      </c>
      <c r="U54" s="12" t="str">
        <f t="shared" si="5"/>
        <v>1.C FE</v>
      </c>
    </row>
    <row r="55" spans="2:21" ht="28" x14ac:dyDescent="0.3">
      <c r="B55" s="33" t="s">
        <v>988</v>
      </c>
      <c r="C55" s="11" t="s">
        <v>747</v>
      </c>
      <c r="D55" s="13" t="s">
        <v>97</v>
      </c>
      <c r="E55" s="21"/>
      <c r="F55" s="40">
        <v>45019</v>
      </c>
      <c r="G55" s="13" t="s">
        <v>890</v>
      </c>
      <c r="H55" s="3"/>
      <c r="I55" s="21">
        <v>1996040</v>
      </c>
      <c r="J55" s="21">
        <v>2000000</v>
      </c>
      <c r="K55" s="21">
        <v>0</v>
      </c>
      <c r="L55" s="21">
        <v>2</v>
      </c>
      <c r="M55" s="21" t="s">
        <v>13</v>
      </c>
      <c r="N55" s="21" t="s">
        <v>85</v>
      </c>
      <c r="O55" s="3"/>
      <c r="P55" s="11" t="s">
        <v>474</v>
      </c>
      <c r="Q55" s="13" t="s">
        <v>277</v>
      </c>
      <c r="R55" s="11" t="s">
        <v>8</v>
      </c>
      <c r="S55" s="11" t="s">
        <v>8</v>
      </c>
      <c r="T55" s="21">
        <v>6</v>
      </c>
      <c r="U55" s="12" t="str">
        <f t="shared" si="5"/>
        <v>2.B FE</v>
      </c>
    </row>
    <row r="56" spans="2:21" ht="56" x14ac:dyDescent="0.3">
      <c r="B56" s="33" t="s">
        <v>1356</v>
      </c>
      <c r="C56" s="11" t="s">
        <v>989</v>
      </c>
      <c r="D56" s="13" t="s">
        <v>990</v>
      </c>
      <c r="E56" s="21"/>
      <c r="F56" s="40">
        <v>45069</v>
      </c>
      <c r="G56" s="11" t="s">
        <v>389</v>
      </c>
      <c r="H56" s="3"/>
      <c r="I56" s="21">
        <v>5499018</v>
      </c>
      <c r="J56" s="21">
        <v>5500000</v>
      </c>
      <c r="K56" s="21">
        <v>0</v>
      </c>
      <c r="L56" s="21">
        <v>1</v>
      </c>
      <c r="M56" s="21" t="s">
        <v>1108</v>
      </c>
      <c r="N56" s="21" t="s">
        <v>85</v>
      </c>
      <c r="O56" s="3"/>
      <c r="P56" s="11" t="s">
        <v>8</v>
      </c>
      <c r="Q56" s="13" t="s">
        <v>390</v>
      </c>
      <c r="R56" s="13" t="s">
        <v>390</v>
      </c>
      <c r="S56" s="11" t="s">
        <v>8</v>
      </c>
      <c r="T56" s="21">
        <v>6</v>
      </c>
      <c r="U56" s="12" t="str">
        <f t="shared" si="5"/>
        <v>1.A FE</v>
      </c>
    </row>
    <row r="57" spans="2:21" ht="56" x14ac:dyDescent="0.3">
      <c r="B57" s="33" t="s">
        <v>278</v>
      </c>
      <c r="C57" s="11" t="s">
        <v>991</v>
      </c>
      <c r="D57" s="13" t="s">
        <v>18</v>
      </c>
      <c r="E57" s="21"/>
      <c r="F57" s="40">
        <v>45069</v>
      </c>
      <c r="G57" s="11" t="s">
        <v>389</v>
      </c>
      <c r="H57" s="3"/>
      <c r="I57" s="21">
        <v>3999270</v>
      </c>
      <c r="J57" s="21">
        <v>4000000</v>
      </c>
      <c r="K57" s="21">
        <v>0</v>
      </c>
      <c r="L57" s="21">
        <v>1</v>
      </c>
      <c r="M57" s="21" t="s">
        <v>380</v>
      </c>
      <c r="N57" s="21" t="s">
        <v>85</v>
      </c>
      <c r="O57" s="3"/>
      <c r="P57" s="11" t="s">
        <v>8</v>
      </c>
      <c r="Q57" s="13" t="s">
        <v>390</v>
      </c>
      <c r="R57" s="13" t="s">
        <v>390</v>
      </c>
      <c r="S57" s="11" t="s">
        <v>8</v>
      </c>
      <c r="T57" s="21">
        <v>6</v>
      </c>
      <c r="U57" s="12" t="str">
        <f t="shared" si="5"/>
        <v>1.C FE</v>
      </c>
    </row>
    <row r="58" spans="2:21" ht="42" x14ac:dyDescent="0.3">
      <c r="B58" s="33" t="s">
        <v>897</v>
      </c>
      <c r="C58" s="11" t="s">
        <v>279</v>
      </c>
      <c r="D58" s="13" t="s">
        <v>1357</v>
      </c>
      <c r="E58" s="21"/>
      <c r="F58" s="40">
        <v>45063</v>
      </c>
      <c r="G58" s="11" t="s">
        <v>1358</v>
      </c>
      <c r="H58" s="3"/>
      <c r="I58" s="21">
        <v>4749949</v>
      </c>
      <c r="J58" s="21">
        <v>4750000</v>
      </c>
      <c r="K58" s="21">
        <v>0</v>
      </c>
      <c r="L58" s="21">
        <v>1</v>
      </c>
      <c r="M58" s="21" t="s">
        <v>1108</v>
      </c>
      <c r="N58" s="21" t="s">
        <v>85</v>
      </c>
      <c r="O58" s="3"/>
      <c r="P58" s="11" t="s">
        <v>8</v>
      </c>
      <c r="Q58" s="13" t="s">
        <v>647</v>
      </c>
      <c r="R58" s="11" t="s">
        <v>266</v>
      </c>
      <c r="S58" s="11" t="s">
        <v>8</v>
      </c>
      <c r="T58" s="21">
        <v>6</v>
      </c>
      <c r="U58" s="12" t="str">
        <f t="shared" si="5"/>
        <v>1.A FE</v>
      </c>
    </row>
    <row r="59" spans="2:21" ht="42" x14ac:dyDescent="0.3">
      <c r="B59" s="33" t="s">
        <v>1266</v>
      </c>
      <c r="C59" s="11" t="s">
        <v>280</v>
      </c>
      <c r="D59" s="13" t="s">
        <v>191</v>
      </c>
      <c r="E59" s="21"/>
      <c r="F59" s="40">
        <v>45082</v>
      </c>
      <c r="G59" s="11" t="s">
        <v>270</v>
      </c>
      <c r="H59" s="3"/>
      <c r="I59" s="21">
        <v>3993867</v>
      </c>
      <c r="J59" s="21">
        <v>4000000</v>
      </c>
      <c r="K59" s="21">
        <v>941</v>
      </c>
      <c r="L59" s="21">
        <v>1</v>
      </c>
      <c r="M59" s="21" t="s">
        <v>380</v>
      </c>
      <c r="N59" s="21" t="s">
        <v>85</v>
      </c>
      <c r="O59" s="3"/>
      <c r="P59" s="11" t="s">
        <v>8</v>
      </c>
      <c r="Q59" s="13" t="s">
        <v>647</v>
      </c>
      <c r="R59" s="11" t="s">
        <v>266</v>
      </c>
      <c r="S59" s="11" t="s">
        <v>8</v>
      </c>
      <c r="T59" s="21">
        <v>6</v>
      </c>
      <c r="U59" s="12" t="str">
        <f t="shared" si="5"/>
        <v>1.C FE</v>
      </c>
    </row>
    <row r="60" spans="2:21" ht="42" x14ac:dyDescent="0.3">
      <c r="B60" s="33" t="s">
        <v>192</v>
      </c>
      <c r="C60" s="11" t="s">
        <v>1359</v>
      </c>
      <c r="D60" s="13" t="s">
        <v>193</v>
      </c>
      <c r="E60" s="21"/>
      <c r="F60" s="40">
        <v>45082</v>
      </c>
      <c r="G60" s="11" t="s">
        <v>270</v>
      </c>
      <c r="H60" s="3"/>
      <c r="I60" s="21">
        <v>3480216</v>
      </c>
      <c r="J60" s="21">
        <v>3492000</v>
      </c>
      <c r="K60" s="21">
        <v>1986</v>
      </c>
      <c r="L60" s="21">
        <v>1</v>
      </c>
      <c r="M60" s="21" t="s">
        <v>86</v>
      </c>
      <c r="N60" s="21" t="s">
        <v>85</v>
      </c>
      <c r="O60" s="3"/>
      <c r="P60" s="11" t="s">
        <v>8</v>
      </c>
      <c r="Q60" s="13" t="s">
        <v>647</v>
      </c>
      <c r="R60" s="11" t="s">
        <v>266</v>
      </c>
      <c r="S60" s="11" t="s">
        <v>8</v>
      </c>
      <c r="T60" s="21">
        <v>6</v>
      </c>
      <c r="U60" s="12" t="str">
        <f t="shared" si="5"/>
        <v>1.F FE</v>
      </c>
    </row>
    <row r="61" spans="2:21" ht="28" x14ac:dyDescent="0.3">
      <c r="B61" s="33" t="s">
        <v>550</v>
      </c>
      <c r="C61" s="11" t="s">
        <v>1118</v>
      </c>
      <c r="D61" s="13" t="s">
        <v>551</v>
      </c>
      <c r="E61" s="21"/>
      <c r="F61" s="40">
        <v>45058</v>
      </c>
      <c r="G61" s="13" t="s">
        <v>890</v>
      </c>
      <c r="H61" s="3"/>
      <c r="I61" s="21">
        <v>4956050</v>
      </c>
      <c r="J61" s="21">
        <v>5000000</v>
      </c>
      <c r="K61" s="21">
        <v>0</v>
      </c>
      <c r="L61" s="21">
        <v>1</v>
      </c>
      <c r="M61" s="21" t="s">
        <v>86</v>
      </c>
      <c r="N61" s="21" t="s">
        <v>85</v>
      </c>
      <c r="O61" s="3"/>
      <c r="P61" s="11" t="s">
        <v>194</v>
      </c>
      <c r="Q61" s="13" t="s">
        <v>898</v>
      </c>
      <c r="R61" s="11" t="s">
        <v>8</v>
      </c>
      <c r="S61" s="11" t="s">
        <v>8</v>
      </c>
      <c r="T61" s="21">
        <v>6</v>
      </c>
      <c r="U61" s="12" t="str">
        <f t="shared" si="5"/>
        <v>1.F FE</v>
      </c>
    </row>
    <row r="62" spans="2:21" x14ac:dyDescent="0.3">
      <c r="B62" s="33" t="s">
        <v>992</v>
      </c>
      <c r="C62" s="11" t="s">
        <v>1360</v>
      </c>
      <c r="D62" s="13" t="s">
        <v>98</v>
      </c>
      <c r="E62" s="21"/>
      <c r="F62" s="40">
        <v>45064</v>
      </c>
      <c r="G62" s="11" t="s">
        <v>475</v>
      </c>
      <c r="H62" s="3"/>
      <c r="I62" s="21">
        <v>4999650</v>
      </c>
      <c r="J62" s="21">
        <v>5000000</v>
      </c>
      <c r="K62" s="21">
        <v>0</v>
      </c>
      <c r="L62" s="21">
        <v>2</v>
      </c>
      <c r="M62" s="21" t="s">
        <v>380</v>
      </c>
      <c r="N62" s="21" t="s">
        <v>85</v>
      </c>
      <c r="O62" s="3"/>
      <c r="P62" s="11" t="s">
        <v>748</v>
      </c>
      <c r="Q62" s="11" t="s">
        <v>391</v>
      </c>
      <c r="R62" s="11" t="s">
        <v>8</v>
      </c>
      <c r="S62" s="11" t="s">
        <v>8</v>
      </c>
      <c r="T62" s="21">
        <v>6</v>
      </c>
      <c r="U62" s="12" t="str">
        <f t="shared" si="5"/>
        <v>2.C FE</v>
      </c>
    </row>
    <row r="63" spans="2:21" ht="28" x14ac:dyDescent="0.3">
      <c r="B63" s="33" t="s">
        <v>1361</v>
      </c>
      <c r="C63" s="11" t="s">
        <v>1362</v>
      </c>
      <c r="D63" s="13" t="s">
        <v>476</v>
      </c>
      <c r="E63" s="21"/>
      <c r="F63" s="40">
        <v>45064</v>
      </c>
      <c r="G63" s="11" t="s">
        <v>270</v>
      </c>
      <c r="H63" s="3"/>
      <c r="I63" s="21">
        <v>3512500</v>
      </c>
      <c r="J63" s="21">
        <v>3500000</v>
      </c>
      <c r="K63" s="21">
        <v>0</v>
      </c>
      <c r="L63" s="21">
        <v>3</v>
      </c>
      <c r="M63" s="21" t="s">
        <v>13</v>
      </c>
      <c r="N63" s="21" t="s">
        <v>85</v>
      </c>
      <c r="O63" s="3"/>
      <c r="P63" s="11" t="s">
        <v>748</v>
      </c>
      <c r="Q63" s="11" t="s">
        <v>391</v>
      </c>
      <c r="R63" s="11" t="s">
        <v>266</v>
      </c>
      <c r="S63" s="11" t="s">
        <v>8</v>
      </c>
      <c r="T63" s="21">
        <v>6</v>
      </c>
      <c r="U63" s="12" t="str">
        <f t="shared" si="5"/>
        <v>3.B FE</v>
      </c>
    </row>
    <row r="64" spans="2:21" ht="28" x14ac:dyDescent="0.3">
      <c r="B64" s="33" t="s">
        <v>281</v>
      </c>
      <c r="C64" s="11" t="s">
        <v>1363</v>
      </c>
      <c r="D64" s="13" t="s">
        <v>552</v>
      </c>
      <c r="E64" s="21"/>
      <c r="F64" s="40">
        <v>45079</v>
      </c>
      <c r="G64" s="11" t="s">
        <v>270</v>
      </c>
      <c r="H64" s="3"/>
      <c r="I64" s="21">
        <v>9981610</v>
      </c>
      <c r="J64" s="21">
        <v>10000000</v>
      </c>
      <c r="K64" s="21">
        <v>6719</v>
      </c>
      <c r="L64" s="21">
        <v>2</v>
      </c>
      <c r="M64" s="21" t="s">
        <v>13</v>
      </c>
      <c r="N64" s="21" t="s">
        <v>85</v>
      </c>
      <c r="O64" s="3"/>
      <c r="P64" s="11" t="s">
        <v>553</v>
      </c>
      <c r="Q64" s="13" t="s">
        <v>1119</v>
      </c>
      <c r="R64" s="11" t="s">
        <v>8</v>
      </c>
      <c r="S64" s="11" t="s">
        <v>8</v>
      </c>
      <c r="T64" s="21">
        <v>6</v>
      </c>
      <c r="U64" s="12" t="str">
        <f t="shared" si="5"/>
        <v>2.B FE</v>
      </c>
    </row>
    <row r="65" spans="2:21" ht="28" x14ac:dyDescent="0.3">
      <c r="B65" s="33" t="s">
        <v>648</v>
      </c>
      <c r="C65" s="11" t="s">
        <v>1120</v>
      </c>
      <c r="D65" s="13" t="s">
        <v>1267</v>
      </c>
      <c r="E65" s="21"/>
      <c r="F65" s="40">
        <v>45047</v>
      </c>
      <c r="G65" s="11" t="s">
        <v>1353</v>
      </c>
      <c r="H65" s="3"/>
      <c r="I65" s="21">
        <v>11664819</v>
      </c>
      <c r="J65" s="21">
        <v>12000000</v>
      </c>
      <c r="K65" s="21">
        <v>62161</v>
      </c>
      <c r="L65" s="21">
        <v>2</v>
      </c>
      <c r="M65" s="21" t="s">
        <v>380</v>
      </c>
      <c r="N65" s="21" t="s">
        <v>85</v>
      </c>
      <c r="O65" s="3"/>
      <c r="P65" s="11" t="s">
        <v>8</v>
      </c>
      <c r="Q65" s="11" t="s">
        <v>993</v>
      </c>
      <c r="R65" s="11" t="s">
        <v>8</v>
      </c>
      <c r="S65" s="11" t="s">
        <v>8</v>
      </c>
      <c r="T65" s="21">
        <v>6</v>
      </c>
      <c r="U65" s="12" t="str">
        <f t="shared" si="5"/>
        <v>2.C FE</v>
      </c>
    </row>
    <row r="66" spans="2:21" ht="28" x14ac:dyDescent="0.3">
      <c r="B66" s="33" t="s">
        <v>994</v>
      </c>
      <c r="C66" s="11" t="s">
        <v>1121</v>
      </c>
      <c r="D66" s="13" t="s">
        <v>99</v>
      </c>
      <c r="E66" s="21"/>
      <c r="F66" s="40">
        <v>45033</v>
      </c>
      <c r="G66" s="13" t="s">
        <v>890</v>
      </c>
      <c r="H66" s="3"/>
      <c r="I66" s="21">
        <v>4992100</v>
      </c>
      <c r="J66" s="21">
        <v>5000000</v>
      </c>
      <c r="K66" s="21">
        <v>0</v>
      </c>
      <c r="L66" s="21">
        <v>1</v>
      </c>
      <c r="M66" s="21" t="s">
        <v>1187</v>
      </c>
      <c r="N66" s="21" t="s">
        <v>85</v>
      </c>
      <c r="O66" s="3"/>
      <c r="P66" s="11" t="s">
        <v>1364</v>
      </c>
      <c r="Q66" s="11" t="s">
        <v>392</v>
      </c>
      <c r="R66" s="11" t="s">
        <v>266</v>
      </c>
      <c r="S66" s="11" t="s">
        <v>8</v>
      </c>
      <c r="T66" s="21">
        <v>6</v>
      </c>
      <c r="U66" s="12" t="str">
        <f t="shared" si="5"/>
        <v>1.E FE</v>
      </c>
    </row>
    <row r="67" spans="2:21" ht="28" x14ac:dyDescent="0.3">
      <c r="B67" s="33" t="s">
        <v>1365</v>
      </c>
      <c r="C67" s="11" t="s">
        <v>282</v>
      </c>
      <c r="D67" s="13" t="s">
        <v>899</v>
      </c>
      <c r="E67" s="21"/>
      <c r="F67" s="40">
        <v>45084</v>
      </c>
      <c r="G67" s="11" t="s">
        <v>475</v>
      </c>
      <c r="H67" s="3"/>
      <c r="I67" s="21">
        <v>3477460</v>
      </c>
      <c r="J67" s="21">
        <v>3500000</v>
      </c>
      <c r="K67" s="21">
        <v>0</v>
      </c>
      <c r="L67" s="21">
        <v>2</v>
      </c>
      <c r="M67" s="21" t="s">
        <v>1108</v>
      </c>
      <c r="N67" s="21" t="s">
        <v>85</v>
      </c>
      <c r="O67" s="3"/>
      <c r="P67" s="11" t="s">
        <v>8</v>
      </c>
      <c r="Q67" s="11" t="s">
        <v>900</v>
      </c>
      <c r="R67" s="11" t="s">
        <v>8</v>
      </c>
      <c r="S67" s="11" t="s">
        <v>8</v>
      </c>
      <c r="T67" s="21">
        <v>6</v>
      </c>
      <c r="U67" s="12" t="str">
        <f t="shared" si="5"/>
        <v>2.A FE</v>
      </c>
    </row>
    <row r="68" spans="2:21" ht="28" x14ac:dyDescent="0.3">
      <c r="B68" s="33" t="s">
        <v>554</v>
      </c>
      <c r="C68" s="11" t="s">
        <v>1366</v>
      </c>
      <c r="D68" s="13" t="s">
        <v>1188</v>
      </c>
      <c r="E68" s="21"/>
      <c r="F68" s="40">
        <v>45054</v>
      </c>
      <c r="G68" s="13" t="s">
        <v>890</v>
      </c>
      <c r="H68" s="3"/>
      <c r="I68" s="21">
        <v>4995600</v>
      </c>
      <c r="J68" s="21">
        <v>5000000</v>
      </c>
      <c r="K68" s="21">
        <v>0</v>
      </c>
      <c r="L68" s="21">
        <v>1</v>
      </c>
      <c r="M68" s="21" t="s">
        <v>1187</v>
      </c>
      <c r="N68" s="21" t="s">
        <v>85</v>
      </c>
      <c r="O68" s="3"/>
      <c r="P68" s="11" t="s">
        <v>477</v>
      </c>
      <c r="Q68" s="11" t="s">
        <v>555</v>
      </c>
      <c r="R68" s="11" t="s">
        <v>8</v>
      </c>
      <c r="S68" s="11" t="s">
        <v>8</v>
      </c>
      <c r="T68" s="21">
        <v>6</v>
      </c>
      <c r="U68" s="12" t="str">
        <f t="shared" si="5"/>
        <v>1.E FE</v>
      </c>
    </row>
    <row r="69" spans="2:21" ht="28" x14ac:dyDescent="0.3">
      <c r="B69" s="33" t="s">
        <v>901</v>
      </c>
      <c r="C69" s="11" t="s">
        <v>478</v>
      </c>
      <c r="D69" s="13" t="s">
        <v>749</v>
      </c>
      <c r="E69" s="21"/>
      <c r="F69" s="40">
        <v>45021</v>
      </c>
      <c r="G69" s="13" t="s">
        <v>7</v>
      </c>
      <c r="H69" s="3"/>
      <c r="I69" s="21">
        <v>5104800</v>
      </c>
      <c r="J69" s="21">
        <v>5000000</v>
      </c>
      <c r="K69" s="21">
        <v>49774</v>
      </c>
      <c r="L69" s="21">
        <v>2</v>
      </c>
      <c r="M69" s="21" t="s">
        <v>380</v>
      </c>
      <c r="N69" s="21" t="s">
        <v>85</v>
      </c>
      <c r="O69" s="3"/>
      <c r="P69" s="11" t="s">
        <v>995</v>
      </c>
      <c r="Q69" s="11" t="s">
        <v>902</v>
      </c>
      <c r="R69" s="11" t="s">
        <v>8</v>
      </c>
      <c r="S69" s="11" t="s">
        <v>8</v>
      </c>
      <c r="T69" s="21">
        <v>6</v>
      </c>
      <c r="U69" s="12" t="str">
        <f t="shared" si="5"/>
        <v>2.C FE</v>
      </c>
    </row>
    <row r="70" spans="2:21" ht="28" x14ac:dyDescent="0.3">
      <c r="B70" s="33" t="s">
        <v>1367</v>
      </c>
      <c r="C70" s="11" t="s">
        <v>831</v>
      </c>
      <c r="D70" s="13" t="s">
        <v>1189</v>
      </c>
      <c r="E70" s="21"/>
      <c r="F70" s="40">
        <v>45035</v>
      </c>
      <c r="G70" s="11" t="s">
        <v>269</v>
      </c>
      <c r="H70" s="3"/>
      <c r="I70" s="21">
        <v>5000000</v>
      </c>
      <c r="J70" s="21">
        <v>5000000</v>
      </c>
      <c r="K70" s="21">
        <v>0</v>
      </c>
      <c r="L70" s="21">
        <v>1</v>
      </c>
      <c r="M70" s="21" t="s">
        <v>1187</v>
      </c>
      <c r="N70" s="21" t="s">
        <v>85</v>
      </c>
      <c r="O70" s="3"/>
      <c r="P70" s="11" t="s">
        <v>283</v>
      </c>
      <c r="Q70" s="11" t="s">
        <v>269</v>
      </c>
      <c r="R70" s="11" t="s">
        <v>8</v>
      </c>
      <c r="S70" s="11" t="s">
        <v>8</v>
      </c>
      <c r="T70" s="21">
        <v>6</v>
      </c>
      <c r="U70" s="12" t="str">
        <f t="shared" si="5"/>
        <v>1.E FE</v>
      </c>
    </row>
    <row r="71" spans="2:21" ht="42" x14ac:dyDescent="0.3">
      <c r="B71" s="33" t="s">
        <v>284</v>
      </c>
      <c r="C71" s="11" t="s">
        <v>196</v>
      </c>
      <c r="D71" s="13" t="s">
        <v>394</v>
      </c>
      <c r="E71" s="21"/>
      <c r="F71" s="40">
        <v>45020</v>
      </c>
      <c r="G71" s="11" t="s">
        <v>1358</v>
      </c>
      <c r="H71" s="3"/>
      <c r="I71" s="21">
        <v>4249846</v>
      </c>
      <c r="J71" s="21">
        <v>4250000</v>
      </c>
      <c r="K71" s="21">
        <v>0</v>
      </c>
      <c r="L71" s="21">
        <v>1</v>
      </c>
      <c r="M71" s="21" t="s">
        <v>1108</v>
      </c>
      <c r="N71" s="21" t="s">
        <v>85</v>
      </c>
      <c r="O71" s="3"/>
      <c r="P71" s="11" t="s">
        <v>8</v>
      </c>
      <c r="Q71" s="13" t="s">
        <v>832</v>
      </c>
      <c r="R71" s="11" t="s">
        <v>266</v>
      </c>
      <c r="S71" s="11" t="s">
        <v>8</v>
      </c>
      <c r="T71" s="21">
        <v>6</v>
      </c>
      <c r="U71" s="12" t="str">
        <f t="shared" si="5"/>
        <v>1.A FE</v>
      </c>
    </row>
    <row r="72" spans="2:21" ht="42" x14ac:dyDescent="0.3">
      <c r="B72" s="33" t="s">
        <v>649</v>
      </c>
      <c r="C72" s="11" t="s">
        <v>197</v>
      </c>
      <c r="D72" s="13" t="s">
        <v>1268</v>
      </c>
      <c r="E72" s="21"/>
      <c r="F72" s="40">
        <v>45020</v>
      </c>
      <c r="G72" s="11" t="s">
        <v>1358</v>
      </c>
      <c r="H72" s="3"/>
      <c r="I72" s="21">
        <v>3999936</v>
      </c>
      <c r="J72" s="21">
        <v>4000000</v>
      </c>
      <c r="K72" s="21">
        <v>0</v>
      </c>
      <c r="L72" s="21">
        <v>1</v>
      </c>
      <c r="M72" s="21" t="s">
        <v>86</v>
      </c>
      <c r="N72" s="21" t="s">
        <v>85</v>
      </c>
      <c r="O72" s="3"/>
      <c r="P72" s="11" t="s">
        <v>8</v>
      </c>
      <c r="Q72" s="13" t="s">
        <v>832</v>
      </c>
      <c r="R72" s="11" t="s">
        <v>266</v>
      </c>
      <c r="S72" s="11" t="s">
        <v>8</v>
      </c>
      <c r="T72" s="21">
        <v>6</v>
      </c>
      <c r="U72" s="12" t="str">
        <f t="shared" si="5"/>
        <v>1.F FE</v>
      </c>
    </row>
    <row r="73" spans="2:21" ht="42" x14ac:dyDescent="0.3">
      <c r="B73" s="33" t="s">
        <v>996</v>
      </c>
      <c r="C73" s="11" t="s">
        <v>100</v>
      </c>
      <c r="D73" s="13" t="s">
        <v>285</v>
      </c>
      <c r="E73" s="21"/>
      <c r="F73" s="40">
        <v>45020</v>
      </c>
      <c r="G73" s="11" t="s">
        <v>1358</v>
      </c>
      <c r="H73" s="3"/>
      <c r="I73" s="21">
        <v>2499823</v>
      </c>
      <c r="J73" s="21">
        <v>2500000</v>
      </c>
      <c r="K73" s="21">
        <v>0</v>
      </c>
      <c r="L73" s="21">
        <v>2</v>
      </c>
      <c r="M73" s="21" t="s">
        <v>13</v>
      </c>
      <c r="N73" s="21" t="s">
        <v>85</v>
      </c>
      <c r="O73" s="3"/>
      <c r="P73" s="11" t="s">
        <v>8</v>
      </c>
      <c r="Q73" s="13" t="s">
        <v>832</v>
      </c>
      <c r="R73" s="11" t="s">
        <v>266</v>
      </c>
      <c r="S73" s="11" t="s">
        <v>8</v>
      </c>
      <c r="T73" s="21">
        <v>6</v>
      </c>
      <c r="U73" s="12" t="str">
        <f t="shared" si="5"/>
        <v>2.B FE</v>
      </c>
    </row>
    <row r="74" spans="2:21" ht="28" x14ac:dyDescent="0.3">
      <c r="B74" s="33" t="s">
        <v>1368</v>
      </c>
      <c r="C74" s="11" t="s">
        <v>833</v>
      </c>
      <c r="D74" s="13" t="s">
        <v>556</v>
      </c>
      <c r="E74" s="21"/>
      <c r="F74" s="40">
        <v>45076</v>
      </c>
      <c r="G74" s="11" t="s">
        <v>1349</v>
      </c>
      <c r="H74" s="3"/>
      <c r="I74" s="21">
        <v>2988810</v>
      </c>
      <c r="J74" s="21">
        <v>3000000</v>
      </c>
      <c r="K74" s="21">
        <v>0</v>
      </c>
      <c r="L74" s="21">
        <v>2</v>
      </c>
      <c r="M74" s="21" t="s">
        <v>13</v>
      </c>
      <c r="N74" s="21" t="s">
        <v>85</v>
      </c>
      <c r="O74" s="3"/>
      <c r="P74" s="11" t="s">
        <v>834</v>
      </c>
      <c r="Q74" s="11" t="s">
        <v>835</v>
      </c>
      <c r="R74" s="11" t="s">
        <v>1269</v>
      </c>
      <c r="S74" s="11" t="s">
        <v>8</v>
      </c>
      <c r="T74" s="21">
        <v>6</v>
      </c>
      <c r="U74" s="12" t="str">
        <f t="shared" si="5"/>
        <v>2.B FE</v>
      </c>
    </row>
    <row r="75" spans="2:21" ht="28" x14ac:dyDescent="0.3">
      <c r="B75" s="33" t="s">
        <v>286</v>
      </c>
      <c r="C75" s="11" t="s">
        <v>650</v>
      </c>
      <c r="D75" s="13" t="s">
        <v>557</v>
      </c>
      <c r="E75" s="21"/>
      <c r="F75" s="40">
        <v>45033</v>
      </c>
      <c r="G75" s="13" t="s">
        <v>890</v>
      </c>
      <c r="H75" s="3"/>
      <c r="I75" s="21">
        <v>3421720</v>
      </c>
      <c r="J75" s="21">
        <v>4000000</v>
      </c>
      <c r="K75" s="21">
        <v>7667</v>
      </c>
      <c r="L75" s="21">
        <v>2</v>
      </c>
      <c r="M75" s="21" t="s">
        <v>13</v>
      </c>
      <c r="N75" s="21" t="s">
        <v>85</v>
      </c>
      <c r="O75" s="3"/>
      <c r="P75" s="11" t="s">
        <v>1270</v>
      </c>
      <c r="Q75" s="11" t="s">
        <v>903</v>
      </c>
      <c r="R75" s="11" t="s">
        <v>8</v>
      </c>
      <c r="S75" s="11" t="s">
        <v>8</v>
      </c>
      <c r="T75" s="21">
        <v>6</v>
      </c>
      <c r="U75" s="12" t="str">
        <f t="shared" si="5"/>
        <v>2.B FE</v>
      </c>
    </row>
    <row r="76" spans="2:21" x14ac:dyDescent="0.3">
      <c r="B76" s="33" t="s">
        <v>651</v>
      </c>
      <c r="C76" s="11" t="s">
        <v>1271</v>
      </c>
      <c r="D76" s="13" t="s">
        <v>997</v>
      </c>
      <c r="E76" s="21"/>
      <c r="F76" s="40">
        <v>45062</v>
      </c>
      <c r="G76" s="11" t="s">
        <v>475</v>
      </c>
      <c r="H76" s="3"/>
      <c r="I76" s="21">
        <v>4998650</v>
      </c>
      <c r="J76" s="21">
        <v>5000000</v>
      </c>
      <c r="K76" s="21">
        <v>0</v>
      </c>
      <c r="L76" s="21">
        <v>2</v>
      </c>
      <c r="M76" s="21" t="s">
        <v>380</v>
      </c>
      <c r="N76" s="21" t="s">
        <v>85</v>
      </c>
      <c r="O76" s="3"/>
      <c r="P76" s="11" t="s">
        <v>19</v>
      </c>
      <c r="Q76" s="11" t="s">
        <v>1369</v>
      </c>
      <c r="R76" s="11" t="s">
        <v>8</v>
      </c>
      <c r="S76" s="11" t="s">
        <v>8</v>
      </c>
      <c r="T76" s="21">
        <v>6</v>
      </c>
      <c r="U76" s="12" t="str">
        <f t="shared" si="5"/>
        <v>2.C FE</v>
      </c>
    </row>
    <row r="77" spans="2:21" x14ac:dyDescent="0.3">
      <c r="B77" s="33" t="s">
        <v>998</v>
      </c>
      <c r="C77" s="11" t="s">
        <v>1272</v>
      </c>
      <c r="D77" s="13" t="s">
        <v>479</v>
      </c>
      <c r="E77" s="21"/>
      <c r="F77" s="40">
        <v>45062</v>
      </c>
      <c r="G77" s="11" t="s">
        <v>475</v>
      </c>
      <c r="H77" s="3"/>
      <c r="I77" s="21">
        <v>4989650</v>
      </c>
      <c r="J77" s="21">
        <v>5000000</v>
      </c>
      <c r="K77" s="21">
        <v>0</v>
      </c>
      <c r="L77" s="21">
        <v>2</v>
      </c>
      <c r="M77" s="21" t="s">
        <v>380</v>
      </c>
      <c r="N77" s="21" t="s">
        <v>85</v>
      </c>
      <c r="O77" s="3"/>
      <c r="P77" s="11" t="s">
        <v>19</v>
      </c>
      <c r="Q77" s="11" t="s">
        <v>1369</v>
      </c>
      <c r="R77" s="11" t="s">
        <v>8</v>
      </c>
      <c r="S77" s="11" t="s">
        <v>8</v>
      </c>
      <c r="T77" s="21">
        <v>6</v>
      </c>
      <c r="U77" s="12" t="str">
        <f t="shared" si="5"/>
        <v>2.C FE</v>
      </c>
    </row>
    <row r="78" spans="2:21" ht="28" x14ac:dyDescent="0.3">
      <c r="B78" s="33" t="s">
        <v>198</v>
      </c>
      <c r="C78" s="11" t="s">
        <v>999</v>
      </c>
      <c r="D78" s="13" t="s">
        <v>480</v>
      </c>
      <c r="E78" s="21"/>
      <c r="F78" s="40">
        <v>45107</v>
      </c>
      <c r="G78" s="11" t="s">
        <v>652</v>
      </c>
      <c r="H78" s="3"/>
      <c r="I78" s="21">
        <v>4000000</v>
      </c>
      <c r="J78" s="21">
        <v>4000000</v>
      </c>
      <c r="K78" s="21">
        <v>37333</v>
      </c>
      <c r="L78" s="21">
        <v>1</v>
      </c>
      <c r="M78" s="21" t="s">
        <v>746</v>
      </c>
      <c r="N78" s="21" t="s">
        <v>274</v>
      </c>
      <c r="O78" s="3"/>
      <c r="P78" s="11" t="s">
        <v>8</v>
      </c>
      <c r="Q78" s="11" t="s">
        <v>750</v>
      </c>
      <c r="R78" s="11" t="s">
        <v>8</v>
      </c>
      <c r="S78" s="11" t="s">
        <v>8</v>
      </c>
      <c r="T78" s="21">
        <v>6</v>
      </c>
      <c r="U78" s="12" t="str">
        <f t="shared" si="5"/>
        <v>1.D Z</v>
      </c>
    </row>
    <row r="79" spans="2:21" ht="28" x14ac:dyDescent="0.3">
      <c r="B79" s="33" t="s">
        <v>653</v>
      </c>
      <c r="C79" s="11" t="s">
        <v>395</v>
      </c>
      <c r="D79" s="13" t="s">
        <v>1273</v>
      </c>
      <c r="E79" s="21"/>
      <c r="F79" s="40">
        <v>45107</v>
      </c>
      <c r="G79" s="11" t="s">
        <v>652</v>
      </c>
      <c r="H79" s="3"/>
      <c r="I79" s="21">
        <v>4000000</v>
      </c>
      <c r="J79" s="21">
        <v>4000000</v>
      </c>
      <c r="K79" s="21">
        <v>40017</v>
      </c>
      <c r="L79" s="21">
        <v>1</v>
      </c>
      <c r="M79" s="21" t="s">
        <v>746</v>
      </c>
      <c r="N79" s="21" t="s">
        <v>274</v>
      </c>
      <c r="O79" s="3"/>
      <c r="P79" s="11" t="s">
        <v>8</v>
      </c>
      <c r="Q79" s="11" t="s">
        <v>750</v>
      </c>
      <c r="R79" s="11" t="s">
        <v>8</v>
      </c>
      <c r="S79" s="11" t="s">
        <v>8</v>
      </c>
      <c r="T79" s="21">
        <v>6</v>
      </c>
      <c r="U79" s="12" t="str">
        <f t="shared" si="5"/>
        <v>1.D Z</v>
      </c>
    </row>
    <row r="80" spans="2:21" ht="28" x14ac:dyDescent="0.3">
      <c r="B80" s="33" t="s">
        <v>1000</v>
      </c>
      <c r="C80" s="11" t="s">
        <v>1122</v>
      </c>
      <c r="D80" s="13" t="s">
        <v>904</v>
      </c>
      <c r="E80" s="21"/>
      <c r="F80" s="40">
        <v>45072</v>
      </c>
      <c r="G80" s="11" t="s">
        <v>270</v>
      </c>
      <c r="H80" s="3"/>
      <c r="I80" s="21">
        <v>9964915</v>
      </c>
      <c r="J80" s="21">
        <v>10000000</v>
      </c>
      <c r="K80" s="21">
        <v>5425</v>
      </c>
      <c r="L80" s="21">
        <v>2</v>
      </c>
      <c r="M80" s="21" t="s">
        <v>13</v>
      </c>
      <c r="N80" s="21" t="s">
        <v>85</v>
      </c>
      <c r="O80" s="3"/>
      <c r="P80" s="11" t="s">
        <v>8</v>
      </c>
      <c r="Q80" s="13" t="s">
        <v>1274</v>
      </c>
      <c r="R80" s="11" t="s">
        <v>8</v>
      </c>
      <c r="S80" s="11" t="s">
        <v>8</v>
      </c>
      <c r="T80" s="21">
        <v>6</v>
      </c>
      <c r="U80" s="12" t="str">
        <f t="shared" si="5"/>
        <v>2.B FE</v>
      </c>
    </row>
    <row r="81" spans="2:21" ht="28" x14ac:dyDescent="0.3">
      <c r="B81" s="33" t="s">
        <v>1370</v>
      </c>
      <c r="C81" s="11" t="s">
        <v>396</v>
      </c>
      <c r="D81" s="13" t="s">
        <v>1371</v>
      </c>
      <c r="E81" s="21"/>
      <c r="F81" s="40">
        <v>45020</v>
      </c>
      <c r="G81" s="11" t="s">
        <v>984</v>
      </c>
      <c r="H81" s="3"/>
      <c r="I81" s="21">
        <v>4965600</v>
      </c>
      <c r="J81" s="21">
        <v>5000000</v>
      </c>
      <c r="K81" s="21">
        <v>0</v>
      </c>
      <c r="L81" s="21">
        <v>2</v>
      </c>
      <c r="M81" s="21" t="s">
        <v>380</v>
      </c>
      <c r="N81" s="21" t="s">
        <v>85</v>
      </c>
      <c r="O81" s="3"/>
      <c r="P81" s="11" t="s">
        <v>1372</v>
      </c>
      <c r="Q81" s="11" t="s">
        <v>287</v>
      </c>
      <c r="R81" s="11" t="s">
        <v>8</v>
      </c>
      <c r="S81" s="11" t="s">
        <v>8</v>
      </c>
      <c r="T81" s="21">
        <v>6</v>
      </c>
      <c r="U81" s="12" t="str">
        <f t="shared" si="5"/>
        <v>2.C FE</v>
      </c>
    </row>
    <row r="82" spans="2:21" ht="28" x14ac:dyDescent="0.3">
      <c r="B82" s="33" t="s">
        <v>288</v>
      </c>
      <c r="C82" s="11" t="s">
        <v>751</v>
      </c>
      <c r="D82" s="13" t="s">
        <v>558</v>
      </c>
      <c r="E82" s="21"/>
      <c r="F82" s="40">
        <v>45063</v>
      </c>
      <c r="G82" s="13" t="s">
        <v>7</v>
      </c>
      <c r="H82" s="3"/>
      <c r="I82" s="21">
        <v>10000000</v>
      </c>
      <c r="J82" s="21">
        <v>10000000</v>
      </c>
      <c r="K82" s="21">
        <v>0</v>
      </c>
      <c r="L82" s="21">
        <v>1</v>
      </c>
      <c r="M82" s="21" t="s">
        <v>481</v>
      </c>
      <c r="N82" s="21" t="s">
        <v>752</v>
      </c>
      <c r="O82" s="3"/>
      <c r="P82" s="11" t="s">
        <v>8</v>
      </c>
      <c r="Q82" s="11" t="s">
        <v>20</v>
      </c>
      <c r="R82" s="11" t="s">
        <v>8</v>
      </c>
      <c r="S82" s="11" t="s">
        <v>8</v>
      </c>
      <c r="T82" s="21">
        <v>6</v>
      </c>
      <c r="U82" s="12" t="str">
        <f t="shared" si="5"/>
        <v>1.G PL</v>
      </c>
    </row>
    <row r="83" spans="2:21" ht="28" x14ac:dyDescent="0.3">
      <c r="B83" s="33" t="s">
        <v>654</v>
      </c>
      <c r="C83" s="11" t="s">
        <v>101</v>
      </c>
      <c r="D83" s="13" t="s">
        <v>905</v>
      </c>
      <c r="E83" s="21"/>
      <c r="F83" s="40">
        <v>45054</v>
      </c>
      <c r="G83" s="13" t="s">
        <v>890</v>
      </c>
      <c r="H83" s="3"/>
      <c r="I83" s="21">
        <v>4920950</v>
      </c>
      <c r="J83" s="21">
        <v>5000000</v>
      </c>
      <c r="K83" s="21">
        <v>64528</v>
      </c>
      <c r="L83" s="21">
        <v>2</v>
      </c>
      <c r="M83" s="21" t="s">
        <v>13</v>
      </c>
      <c r="N83" s="21" t="s">
        <v>85</v>
      </c>
      <c r="O83" s="3"/>
      <c r="P83" s="11" t="s">
        <v>199</v>
      </c>
      <c r="Q83" s="11" t="s">
        <v>21</v>
      </c>
      <c r="R83" s="11" t="s">
        <v>8</v>
      </c>
      <c r="S83" s="11" t="s">
        <v>8</v>
      </c>
      <c r="T83" s="21">
        <v>6</v>
      </c>
      <c r="U83" s="12" t="str">
        <f t="shared" si="5"/>
        <v>2.B FE</v>
      </c>
    </row>
    <row r="84" spans="2:21" ht="28" x14ac:dyDescent="0.3">
      <c r="B84" s="33" t="s">
        <v>1001</v>
      </c>
      <c r="C84" s="11" t="s">
        <v>1373</v>
      </c>
      <c r="D84" s="13" t="s">
        <v>1123</v>
      </c>
      <c r="E84" s="21"/>
      <c r="F84" s="40">
        <v>45078</v>
      </c>
      <c r="G84" s="11" t="s">
        <v>268</v>
      </c>
      <c r="H84" s="3"/>
      <c r="I84" s="21">
        <v>4646650</v>
      </c>
      <c r="J84" s="21">
        <v>5000000</v>
      </c>
      <c r="K84" s="21">
        <v>20778</v>
      </c>
      <c r="L84" s="21">
        <v>2</v>
      </c>
      <c r="M84" s="21" t="s">
        <v>1108</v>
      </c>
      <c r="N84" s="21" t="s">
        <v>85</v>
      </c>
      <c r="O84" s="3"/>
      <c r="P84" s="11" t="s">
        <v>102</v>
      </c>
      <c r="Q84" s="13" t="s">
        <v>1275</v>
      </c>
      <c r="R84" s="11" t="s">
        <v>8</v>
      </c>
      <c r="S84" s="11" t="s">
        <v>8</v>
      </c>
      <c r="T84" s="21">
        <v>6</v>
      </c>
      <c r="U84" s="12" t="str">
        <f t="shared" si="5"/>
        <v>2.A FE</v>
      </c>
    </row>
    <row r="85" spans="2:21" ht="28" x14ac:dyDescent="0.3">
      <c r="B85" s="33" t="s">
        <v>1374</v>
      </c>
      <c r="C85" s="11" t="s">
        <v>103</v>
      </c>
      <c r="D85" s="13" t="s">
        <v>1002</v>
      </c>
      <c r="E85" s="21"/>
      <c r="F85" s="40">
        <v>45028</v>
      </c>
      <c r="G85" s="11" t="s">
        <v>984</v>
      </c>
      <c r="H85" s="3"/>
      <c r="I85" s="21">
        <v>15000000</v>
      </c>
      <c r="J85" s="21">
        <v>15000000</v>
      </c>
      <c r="K85" s="21">
        <v>0</v>
      </c>
      <c r="L85" s="21">
        <v>1</v>
      </c>
      <c r="M85" s="21" t="s">
        <v>380</v>
      </c>
      <c r="N85" s="21" t="s">
        <v>85</v>
      </c>
      <c r="O85" s="3"/>
      <c r="P85" s="11" t="s">
        <v>22</v>
      </c>
      <c r="Q85" s="11" t="s">
        <v>1276</v>
      </c>
      <c r="R85" s="11" t="s">
        <v>8</v>
      </c>
      <c r="S85" s="11" t="s">
        <v>8</v>
      </c>
      <c r="T85" s="21">
        <v>6</v>
      </c>
      <c r="U85" s="12" t="str">
        <f t="shared" si="5"/>
        <v>1.C FE</v>
      </c>
    </row>
    <row r="86" spans="2:21" ht="28" x14ac:dyDescent="0.3">
      <c r="B86" s="33" t="s">
        <v>289</v>
      </c>
      <c r="C86" s="11" t="s">
        <v>906</v>
      </c>
      <c r="D86" s="13" t="s">
        <v>559</v>
      </c>
      <c r="E86" s="21"/>
      <c r="F86" s="40">
        <v>45034</v>
      </c>
      <c r="G86" s="11" t="s">
        <v>268</v>
      </c>
      <c r="H86" s="3"/>
      <c r="I86" s="21">
        <v>4895524</v>
      </c>
      <c r="J86" s="21">
        <v>5210000</v>
      </c>
      <c r="K86" s="21">
        <v>2894</v>
      </c>
      <c r="L86" s="21">
        <v>2</v>
      </c>
      <c r="M86" s="21" t="s">
        <v>13</v>
      </c>
      <c r="N86" s="21" t="s">
        <v>85</v>
      </c>
      <c r="O86" s="3"/>
      <c r="P86" s="11" t="s">
        <v>23</v>
      </c>
      <c r="Q86" s="11" t="s">
        <v>1191</v>
      </c>
      <c r="R86" s="11" t="s">
        <v>8</v>
      </c>
      <c r="S86" s="11" t="s">
        <v>8</v>
      </c>
      <c r="T86" s="21">
        <v>6</v>
      </c>
      <c r="U86" s="12" t="str">
        <f t="shared" si="5"/>
        <v>2.B FE</v>
      </c>
    </row>
    <row r="87" spans="2:21" ht="42" x14ac:dyDescent="0.3">
      <c r="B87" s="33" t="s">
        <v>655</v>
      </c>
      <c r="C87" s="11" t="s">
        <v>104</v>
      </c>
      <c r="D87" s="13" t="s">
        <v>24</v>
      </c>
      <c r="E87" s="21"/>
      <c r="F87" s="40">
        <v>45085</v>
      </c>
      <c r="G87" s="11" t="s">
        <v>656</v>
      </c>
      <c r="H87" s="3"/>
      <c r="I87" s="21">
        <v>2499887</v>
      </c>
      <c r="J87" s="21">
        <v>2500000</v>
      </c>
      <c r="K87" s="21">
        <v>0</v>
      </c>
      <c r="L87" s="21">
        <v>1</v>
      </c>
      <c r="M87" s="21" t="s">
        <v>1108</v>
      </c>
      <c r="N87" s="21" t="s">
        <v>85</v>
      </c>
      <c r="O87" s="3"/>
      <c r="P87" s="11" t="s">
        <v>8</v>
      </c>
      <c r="Q87" s="13" t="s">
        <v>1192</v>
      </c>
      <c r="R87" s="11" t="s">
        <v>266</v>
      </c>
      <c r="S87" s="11" t="s">
        <v>8</v>
      </c>
      <c r="T87" s="21">
        <v>6</v>
      </c>
      <c r="U87" s="12" t="str">
        <f t="shared" si="5"/>
        <v>1.A FE</v>
      </c>
    </row>
    <row r="88" spans="2:21" ht="42" x14ac:dyDescent="0.3">
      <c r="B88" s="33" t="s">
        <v>1375</v>
      </c>
      <c r="C88" s="11" t="s">
        <v>105</v>
      </c>
      <c r="D88" s="13" t="s">
        <v>24</v>
      </c>
      <c r="E88" s="21"/>
      <c r="F88" s="40">
        <v>45085</v>
      </c>
      <c r="G88" s="11" t="s">
        <v>656</v>
      </c>
      <c r="H88" s="3"/>
      <c r="I88" s="21">
        <v>6998126</v>
      </c>
      <c r="J88" s="21">
        <v>7000000</v>
      </c>
      <c r="K88" s="21">
        <v>0</v>
      </c>
      <c r="L88" s="21">
        <v>1</v>
      </c>
      <c r="M88" s="21" t="s">
        <v>380</v>
      </c>
      <c r="N88" s="21" t="s">
        <v>85</v>
      </c>
      <c r="O88" s="3"/>
      <c r="P88" s="11" t="s">
        <v>8</v>
      </c>
      <c r="Q88" s="13" t="s">
        <v>1192</v>
      </c>
      <c r="R88" s="11" t="s">
        <v>266</v>
      </c>
      <c r="S88" s="11" t="s">
        <v>8</v>
      </c>
      <c r="T88" s="21">
        <v>6</v>
      </c>
      <c r="U88" s="12" t="str">
        <f t="shared" si="5"/>
        <v>1.C FE</v>
      </c>
    </row>
    <row r="89" spans="2:21" ht="42" x14ac:dyDescent="0.3">
      <c r="B89" s="33" t="s">
        <v>290</v>
      </c>
      <c r="C89" s="11" t="s">
        <v>1124</v>
      </c>
      <c r="D89" s="13" t="s">
        <v>836</v>
      </c>
      <c r="E89" s="21"/>
      <c r="F89" s="40">
        <v>45085</v>
      </c>
      <c r="G89" s="11" t="s">
        <v>656</v>
      </c>
      <c r="H89" s="3"/>
      <c r="I89" s="21">
        <v>6498159</v>
      </c>
      <c r="J89" s="21">
        <v>6500000</v>
      </c>
      <c r="K89" s="21">
        <v>0</v>
      </c>
      <c r="L89" s="21">
        <v>1</v>
      </c>
      <c r="M89" s="21" t="s">
        <v>86</v>
      </c>
      <c r="N89" s="21" t="s">
        <v>85</v>
      </c>
      <c r="O89" s="3"/>
      <c r="P89" s="11" t="s">
        <v>8</v>
      </c>
      <c r="Q89" s="13" t="s">
        <v>1192</v>
      </c>
      <c r="R89" s="11" t="s">
        <v>266</v>
      </c>
      <c r="S89" s="11" t="s">
        <v>8</v>
      </c>
      <c r="T89" s="21">
        <v>6</v>
      </c>
      <c r="U89" s="12" t="str">
        <f t="shared" si="5"/>
        <v>1.F FE</v>
      </c>
    </row>
    <row r="90" spans="2:21" ht="28" x14ac:dyDescent="0.3">
      <c r="B90" s="33" t="s">
        <v>657</v>
      </c>
      <c r="C90" s="11" t="s">
        <v>200</v>
      </c>
      <c r="D90" s="13" t="s">
        <v>25</v>
      </c>
      <c r="E90" s="21"/>
      <c r="F90" s="40">
        <v>45065</v>
      </c>
      <c r="G90" s="11" t="s">
        <v>1353</v>
      </c>
      <c r="H90" s="3"/>
      <c r="I90" s="21">
        <v>4993218</v>
      </c>
      <c r="J90" s="21">
        <v>5000000</v>
      </c>
      <c r="K90" s="21">
        <v>72656</v>
      </c>
      <c r="L90" s="21">
        <v>2</v>
      </c>
      <c r="M90" s="21" t="s">
        <v>13</v>
      </c>
      <c r="N90" s="21" t="s">
        <v>85</v>
      </c>
      <c r="O90" s="3"/>
      <c r="P90" s="11" t="s">
        <v>291</v>
      </c>
      <c r="Q90" s="13" t="s">
        <v>658</v>
      </c>
      <c r="R90" s="11" t="s">
        <v>8</v>
      </c>
      <c r="S90" s="11" t="s">
        <v>8</v>
      </c>
      <c r="T90" s="21">
        <v>6</v>
      </c>
      <c r="U90" s="12" t="str">
        <f t="shared" si="5"/>
        <v>2.B FE</v>
      </c>
    </row>
    <row r="91" spans="2:21" ht="28" x14ac:dyDescent="0.3">
      <c r="B91" s="33" t="s">
        <v>1003</v>
      </c>
      <c r="C91" s="11" t="s">
        <v>754</v>
      </c>
      <c r="D91" s="13" t="s">
        <v>26</v>
      </c>
      <c r="E91" s="21" t="s">
        <v>380</v>
      </c>
      <c r="F91" s="40">
        <v>45084</v>
      </c>
      <c r="G91" s="13" t="s">
        <v>890</v>
      </c>
      <c r="H91" s="3"/>
      <c r="I91" s="21">
        <v>4988100</v>
      </c>
      <c r="J91" s="21">
        <v>5000000</v>
      </c>
      <c r="K91" s="21">
        <v>0</v>
      </c>
      <c r="L91" s="21">
        <v>2</v>
      </c>
      <c r="M91" s="21" t="s">
        <v>13</v>
      </c>
      <c r="N91" s="21" t="s">
        <v>85</v>
      </c>
      <c r="O91" s="3"/>
      <c r="P91" s="11" t="s">
        <v>1193</v>
      </c>
      <c r="Q91" s="11" t="s">
        <v>201</v>
      </c>
      <c r="R91" s="11" t="s">
        <v>266</v>
      </c>
      <c r="S91" s="11" t="s">
        <v>8</v>
      </c>
      <c r="T91" s="21">
        <v>6</v>
      </c>
      <c r="U91" s="12" t="str">
        <f t="shared" si="5"/>
        <v>2.B FE</v>
      </c>
    </row>
    <row r="92" spans="2:21" ht="28" x14ac:dyDescent="0.3">
      <c r="B92" s="33" t="s">
        <v>1376</v>
      </c>
      <c r="C92" s="11" t="s">
        <v>397</v>
      </c>
      <c r="D92" s="13" t="s">
        <v>560</v>
      </c>
      <c r="E92" s="21" t="s">
        <v>380</v>
      </c>
      <c r="F92" s="40">
        <v>45082</v>
      </c>
      <c r="G92" s="11" t="s">
        <v>269</v>
      </c>
      <c r="H92" s="3"/>
      <c r="I92" s="21">
        <v>2992500</v>
      </c>
      <c r="J92" s="21">
        <v>3000000</v>
      </c>
      <c r="K92" s="21">
        <v>47984</v>
      </c>
      <c r="L92" s="21">
        <v>1</v>
      </c>
      <c r="M92" s="21" t="s">
        <v>1108</v>
      </c>
      <c r="N92" s="21" t="s">
        <v>85</v>
      </c>
      <c r="O92" s="3"/>
      <c r="P92" s="11" t="s">
        <v>8</v>
      </c>
      <c r="Q92" s="13" t="s">
        <v>482</v>
      </c>
      <c r="R92" s="11" t="s">
        <v>266</v>
      </c>
      <c r="S92" s="11" t="s">
        <v>8</v>
      </c>
      <c r="T92" s="21">
        <v>6</v>
      </c>
      <c r="U92" s="12" t="str">
        <f t="shared" si="5"/>
        <v>1.A FE</v>
      </c>
    </row>
    <row r="93" spans="2:21" ht="42" x14ac:dyDescent="0.3">
      <c r="B93" s="33" t="s">
        <v>292</v>
      </c>
      <c r="C93" s="11" t="s">
        <v>561</v>
      </c>
      <c r="D93" s="13" t="s">
        <v>398</v>
      </c>
      <c r="E93" s="21" t="s">
        <v>380</v>
      </c>
      <c r="F93" s="40">
        <v>45029</v>
      </c>
      <c r="G93" s="11" t="s">
        <v>1355</v>
      </c>
      <c r="H93" s="3"/>
      <c r="I93" s="21">
        <v>2611657</v>
      </c>
      <c r="J93" s="21">
        <v>2874889</v>
      </c>
      <c r="K93" s="21">
        <v>0</v>
      </c>
      <c r="L93" s="21">
        <v>1</v>
      </c>
      <c r="M93" s="21" t="s">
        <v>86</v>
      </c>
      <c r="N93" s="21" t="s">
        <v>85</v>
      </c>
      <c r="O93" s="3"/>
      <c r="P93" s="11" t="s">
        <v>8</v>
      </c>
      <c r="Q93" s="13" t="s">
        <v>1377</v>
      </c>
      <c r="R93" s="11" t="s">
        <v>266</v>
      </c>
      <c r="S93" s="11" t="s">
        <v>8</v>
      </c>
      <c r="T93" s="21">
        <v>6</v>
      </c>
      <c r="U93" s="12" t="str">
        <f t="shared" si="5"/>
        <v>1.F FE</v>
      </c>
    </row>
    <row r="94" spans="2:21" ht="28" x14ac:dyDescent="0.3">
      <c r="B94" s="33" t="s">
        <v>659</v>
      </c>
      <c r="C94" s="11" t="s">
        <v>27</v>
      </c>
      <c r="D94" s="13" t="s">
        <v>399</v>
      </c>
      <c r="E94" s="21" t="s">
        <v>746</v>
      </c>
      <c r="F94" s="40">
        <v>45070</v>
      </c>
      <c r="G94" s="13" t="s">
        <v>388</v>
      </c>
      <c r="H94" s="3"/>
      <c r="I94" s="21">
        <v>5205650</v>
      </c>
      <c r="J94" s="21">
        <v>5000000</v>
      </c>
      <c r="K94" s="21">
        <v>109167</v>
      </c>
      <c r="L94" s="21">
        <v>2</v>
      </c>
      <c r="M94" s="21" t="s">
        <v>13</v>
      </c>
      <c r="N94" s="21" t="s">
        <v>85</v>
      </c>
      <c r="O94" s="3"/>
      <c r="P94" s="11" t="s">
        <v>8</v>
      </c>
      <c r="Q94" s="11" t="s">
        <v>1194</v>
      </c>
      <c r="R94" s="11" t="s">
        <v>562</v>
      </c>
      <c r="S94" s="11" t="s">
        <v>8</v>
      </c>
      <c r="T94" s="21">
        <v>6</v>
      </c>
      <c r="U94" s="12" t="str">
        <f t="shared" si="5"/>
        <v>2.B FE</v>
      </c>
    </row>
    <row r="95" spans="2:21" ht="28" x14ac:dyDescent="0.3">
      <c r="B95" s="33" t="s">
        <v>1004</v>
      </c>
      <c r="C95" s="11" t="s">
        <v>1005</v>
      </c>
      <c r="D95" s="13" t="s">
        <v>1195</v>
      </c>
      <c r="E95" s="21" t="s">
        <v>380</v>
      </c>
      <c r="F95" s="40">
        <v>45051</v>
      </c>
      <c r="G95" s="11" t="s">
        <v>293</v>
      </c>
      <c r="H95" s="3"/>
      <c r="I95" s="21">
        <v>4213750</v>
      </c>
      <c r="J95" s="21">
        <v>5000000</v>
      </c>
      <c r="K95" s="21">
        <v>49083</v>
      </c>
      <c r="L95" s="21">
        <v>2</v>
      </c>
      <c r="M95" s="21" t="s">
        <v>13</v>
      </c>
      <c r="N95" s="21" t="s">
        <v>85</v>
      </c>
      <c r="O95" s="3"/>
      <c r="P95" s="11" t="s">
        <v>1378</v>
      </c>
      <c r="Q95" s="11" t="s">
        <v>1006</v>
      </c>
      <c r="R95" s="11" t="s">
        <v>266</v>
      </c>
      <c r="S95" s="11" t="s">
        <v>8</v>
      </c>
      <c r="T95" s="21">
        <v>6</v>
      </c>
      <c r="U95" s="12" t="str">
        <f t="shared" si="5"/>
        <v>2.B FE</v>
      </c>
    </row>
    <row r="96" spans="2:21" ht="28" x14ac:dyDescent="0.3">
      <c r="B96" s="33" t="s">
        <v>1379</v>
      </c>
      <c r="C96" s="11" t="s">
        <v>1125</v>
      </c>
      <c r="D96" s="13" t="s">
        <v>106</v>
      </c>
      <c r="E96" s="21" t="s">
        <v>380</v>
      </c>
      <c r="F96" s="40">
        <v>45040</v>
      </c>
      <c r="G96" s="13" t="s">
        <v>890</v>
      </c>
      <c r="H96" s="3"/>
      <c r="I96" s="21">
        <v>9971700</v>
      </c>
      <c r="J96" s="21">
        <v>10000000</v>
      </c>
      <c r="K96" s="21">
        <v>0</v>
      </c>
      <c r="L96" s="21">
        <v>2</v>
      </c>
      <c r="M96" s="21" t="s">
        <v>380</v>
      </c>
      <c r="N96" s="21" t="s">
        <v>85</v>
      </c>
      <c r="O96" s="3"/>
      <c r="P96" s="11" t="s">
        <v>837</v>
      </c>
      <c r="Q96" s="11" t="s">
        <v>202</v>
      </c>
      <c r="R96" s="11" t="s">
        <v>8</v>
      </c>
      <c r="S96" s="11" t="s">
        <v>8</v>
      </c>
      <c r="T96" s="21">
        <v>6</v>
      </c>
      <c r="U96" s="12" t="str">
        <f t="shared" si="5"/>
        <v>2.C FE</v>
      </c>
    </row>
    <row r="97" spans="2:21" ht="28" x14ac:dyDescent="0.3">
      <c r="B97" s="33" t="s">
        <v>400</v>
      </c>
      <c r="C97" s="11" t="s">
        <v>907</v>
      </c>
      <c r="D97" s="13" t="s">
        <v>1196</v>
      </c>
      <c r="E97" s="21" t="s">
        <v>380</v>
      </c>
      <c r="F97" s="40">
        <v>45062</v>
      </c>
      <c r="G97" s="13" t="s">
        <v>7</v>
      </c>
      <c r="H97" s="3"/>
      <c r="I97" s="21">
        <v>9800000</v>
      </c>
      <c r="J97" s="21">
        <v>10000000</v>
      </c>
      <c r="K97" s="21">
        <v>0</v>
      </c>
      <c r="L97" s="21">
        <v>1</v>
      </c>
      <c r="M97" s="21" t="s">
        <v>1187</v>
      </c>
      <c r="N97" s="21" t="s">
        <v>85</v>
      </c>
      <c r="O97" s="3"/>
      <c r="P97" s="11" t="s">
        <v>107</v>
      </c>
      <c r="Q97" s="11" t="s">
        <v>660</v>
      </c>
      <c r="R97" s="11" t="s">
        <v>8</v>
      </c>
      <c r="S97" s="11" t="s">
        <v>8</v>
      </c>
      <c r="T97" s="21">
        <v>6</v>
      </c>
      <c r="U97" s="12" t="str">
        <f t="shared" si="5"/>
        <v>1.E FE</v>
      </c>
    </row>
    <row r="98" spans="2:21" ht="28" x14ac:dyDescent="0.3">
      <c r="B98" s="33" t="s">
        <v>1007</v>
      </c>
      <c r="C98" s="11" t="s">
        <v>755</v>
      </c>
      <c r="D98" s="13" t="s">
        <v>1277</v>
      </c>
      <c r="E98" s="21" t="s">
        <v>380</v>
      </c>
      <c r="F98" s="40">
        <v>45077</v>
      </c>
      <c r="G98" s="11" t="s">
        <v>269</v>
      </c>
      <c r="H98" s="3"/>
      <c r="I98" s="21">
        <v>9970700</v>
      </c>
      <c r="J98" s="21">
        <v>10000000</v>
      </c>
      <c r="K98" s="21">
        <v>0</v>
      </c>
      <c r="L98" s="21">
        <v>1</v>
      </c>
      <c r="M98" s="21" t="s">
        <v>481</v>
      </c>
      <c r="N98" s="21" t="s">
        <v>85</v>
      </c>
      <c r="O98" s="3"/>
      <c r="P98" s="11" t="s">
        <v>1278</v>
      </c>
      <c r="Q98" s="13" t="s">
        <v>401</v>
      </c>
      <c r="R98" s="11" t="s">
        <v>8</v>
      </c>
      <c r="S98" s="11" t="s">
        <v>8</v>
      </c>
      <c r="T98" s="21">
        <v>6</v>
      </c>
      <c r="U98" s="12" t="str">
        <f t="shared" si="5"/>
        <v>1.G FE</v>
      </c>
    </row>
    <row r="99" spans="2:21" ht="28" x14ac:dyDescent="0.3">
      <c r="B99" s="33" t="s">
        <v>1380</v>
      </c>
      <c r="C99" s="11" t="s">
        <v>1279</v>
      </c>
      <c r="D99" s="13" t="s">
        <v>908</v>
      </c>
      <c r="E99" s="21" t="s">
        <v>380</v>
      </c>
      <c r="F99" s="40">
        <v>45079</v>
      </c>
      <c r="G99" s="11" t="s">
        <v>270</v>
      </c>
      <c r="H99" s="3"/>
      <c r="I99" s="21">
        <v>9962390</v>
      </c>
      <c r="J99" s="21">
        <v>10000000</v>
      </c>
      <c r="K99" s="21">
        <v>8487</v>
      </c>
      <c r="L99" s="21">
        <v>1</v>
      </c>
      <c r="M99" s="21" t="s">
        <v>86</v>
      </c>
      <c r="N99" s="21" t="s">
        <v>85</v>
      </c>
      <c r="O99" s="3"/>
      <c r="P99" s="11" t="s">
        <v>1197</v>
      </c>
      <c r="Q99" s="13" t="s">
        <v>1126</v>
      </c>
      <c r="R99" s="11" t="s">
        <v>8</v>
      </c>
      <c r="S99" s="11" t="s">
        <v>8</v>
      </c>
      <c r="T99" s="21">
        <v>6</v>
      </c>
      <c r="U99" s="12" t="str">
        <f t="shared" si="5"/>
        <v>1.F FE</v>
      </c>
    </row>
    <row r="100" spans="2:21" x14ac:dyDescent="0.3">
      <c r="B100" s="10" t="s">
        <v>886</v>
      </c>
      <c r="C100" s="10" t="s">
        <v>886</v>
      </c>
      <c r="D100" s="2" t="s">
        <v>886</v>
      </c>
      <c r="E100" s="2" t="s">
        <v>886</v>
      </c>
      <c r="F100" s="2" t="s">
        <v>886</v>
      </c>
      <c r="G100" s="2" t="s">
        <v>886</v>
      </c>
      <c r="H100" s="2" t="s">
        <v>886</v>
      </c>
      <c r="I100" s="2" t="s">
        <v>886</v>
      </c>
      <c r="J100" s="2" t="s">
        <v>886</v>
      </c>
      <c r="K100" s="2" t="s">
        <v>886</v>
      </c>
      <c r="L100" s="2" t="s">
        <v>886</v>
      </c>
      <c r="M100" s="2" t="s">
        <v>886</v>
      </c>
      <c r="N100" s="2" t="s">
        <v>886</v>
      </c>
      <c r="O100" s="2" t="s">
        <v>886</v>
      </c>
      <c r="P100" s="2" t="s">
        <v>886</v>
      </c>
      <c r="Q100" s="2" t="s">
        <v>886</v>
      </c>
      <c r="R100" s="2" t="s">
        <v>886</v>
      </c>
      <c r="S100" s="2" t="s">
        <v>886</v>
      </c>
      <c r="T100" s="2" t="s">
        <v>886</v>
      </c>
      <c r="U100" s="2" t="s">
        <v>886</v>
      </c>
    </row>
    <row r="101" spans="2:21" ht="28" x14ac:dyDescent="0.3">
      <c r="B101" s="18" t="s">
        <v>838</v>
      </c>
      <c r="C101" s="19" t="s">
        <v>108</v>
      </c>
      <c r="D101" s="3"/>
      <c r="E101" s="3"/>
      <c r="F101" s="3"/>
      <c r="G101" s="3"/>
      <c r="H101" s="3"/>
      <c r="I101" s="12">
        <f t="shared" ref="I101:K101" si="6">SUM(I28:I100)</f>
        <v>403430900</v>
      </c>
      <c r="J101" s="12">
        <f t="shared" si="6"/>
        <v>408851889</v>
      </c>
      <c r="K101" s="12">
        <f t="shared" si="6"/>
        <v>723805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2:21" x14ac:dyDescent="0.3">
      <c r="B102" s="10" t="s">
        <v>886</v>
      </c>
      <c r="C102" s="10" t="s">
        <v>886</v>
      </c>
      <c r="D102" s="2" t="s">
        <v>886</v>
      </c>
      <c r="E102" s="2" t="s">
        <v>886</v>
      </c>
      <c r="F102" s="2" t="s">
        <v>886</v>
      </c>
      <c r="G102" s="2" t="s">
        <v>886</v>
      </c>
      <c r="H102" s="2" t="s">
        <v>886</v>
      </c>
      <c r="I102" s="2" t="s">
        <v>886</v>
      </c>
      <c r="J102" s="2" t="s">
        <v>886</v>
      </c>
      <c r="K102" s="2" t="s">
        <v>886</v>
      </c>
      <c r="L102" s="2" t="s">
        <v>886</v>
      </c>
      <c r="M102" s="2" t="s">
        <v>886</v>
      </c>
      <c r="N102" s="2" t="s">
        <v>886</v>
      </c>
      <c r="O102" s="2" t="s">
        <v>886</v>
      </c>
      <c r="P102" s="2" t="s">
        <v>886</v>
      </c>
      <c r="Q102" s="2" t="s">
        <v>886</v>
      </c>
      <c r="R102" s="2" t="s">
        <v>886</v>
      </c>
      <c r="S102" s="2" t="s">
        <v>886</v>
      </c>
      <c r="T102" s="2" t="s">
        <v>886</v>
      </c>
      <c r="U102" s="2" t="s">
        <v>886</v>
      </c>
    </row>
    <row r="103" spans="2:21" x14ac:dyDescent="0.3">
      <c r="B103" s="7" t="s">
        <v>756</v>
      </c>
      <c r="C103" s="7" t="s">
        <v>1253</v>
      </c>
      <c r="D103" s="7" t="s">
        <v>8</v>
      </c>
      <c r="E103" s="9"/>
      <c r="F103" s="9"/>
      <c r="G103" s="7" t="s">
        <v>8</v>
      </c>
      <c r="H103" s="3"/>
      <c r="I103" s="9"/>
      <c r="J103" s="9"/>
      <c r="K103" s="9"/>
      <c r="L103" s="9"/>
      <c r="M103" s="9"/>
      <c r="N103" s="9"/>
      <c r="O103" s="3"/>
      <c r="P103" s="7" t="s">
        <v>8</v>
      </c>
      <c r="Q103" s="7" t="s">
        <v>8</v>
      </c>
      <c r="R103" s="7" t="s">
        <v>8</v>
      </c>
      <c r="S103" s="7" t="s">
        <v>8</v>
      </c>
      <c r="T103" s="9"/>
      <c r="U103" s="12" t="str">
        <f>CONCATENATE(IF(ISERROR(VLOOKUP(L103,NAICDes2020_ValidationCode,1,)),"",VLOOKUP(L103,NAICDes2020_LookupCode,2,)),".",IF(ISERROR(VLOOKUP(M103,NAICDesModifier2020_ValidationCode,1,)),"",VLOOKUP(M103,NAICDesModifier2020_LookupCode,2,))," ",IF(ISERROR(VLOOKUP(N103,SVOAdminSymbolSCDBond2020_ValidationCode,1,)),"",VLOOKUP(N103,SVOAdminSymbolSCDBond2020_LookupCode,2,)))</f>
        <v xml:space="preserve">. </v>
      </c>
    </row>
    <row r="104" spans="2:21" x14ac:dyDescent="0.3">
      <c r="B104" s="10" t="s">
        <v>886</v>
      </c>
      <c r="C104" s="10" t="s">
        <v>886</v>
      </c>
      <c r="D104" s="2" t="s">
        <v>886</v>
      </c>
      <c r="E104" s="2" t="s">
        <v>886</v>
      </c>
      <c r="F104" s="2" t="s">
        <v>886</v>
      </c>
      <c r="G104" s="2" t="s">
        <v>886</v>
      </c>
      <c r="H104" s="2" t="s">
        <v>886</v>
      </c>
      <c r="I104" s="2" t="s">
        <v>886</v>
      </c>
      <c r="J104" s="2" t="s">
        <v>886</v>
      </c>
      <c r="K104" s="2" t="s">
        <v>886</v>
      </c>
      <c r="L104" s="2" t="s">
        <v>886</v>
      </c>
      <c r="M104" s="2" t="s">
        <v>886</v>
      </c>
      <c r="N104" s="2" t="s">
        <v>886</v>
      </c>
      <c r="O104" s="2" t="s">
        <v>886</v>
      </c>
      <c r="P104" s="2" t="s">
        <v>886</v>
      </c>
      <c r="Q104" s="2" t="s">
        <v>886</v>
      </c>
      <c r="R104" s="2" t="s">
        <v>886</v>
      </c>
      <c r="S104" s="2" t="s">
        <v>886</v>
      </c>
      <c r="T104" s="2" t="s">
        <v>886</v>
      </c>
      <c r="U104" s="2" t="s">
        <v>886</v>
      </c>
    </row>
    <row r="105" spans="2:21" x14ac:dyDescent="0.3">
      <c r="B105" s="18" t="s">
        <v>1008</v>
      </c>
      <c r="C105" s="19" t="s">
        <v>109</v>
      </c>
      <c r="D105" s="3"/>
      <c r="E105" s="3"/>
      <c r="F105" s="3"/>
      <c r="G105" s="3"/>
      <c r="H105" s="3"/>
      <c r="I105" s="12">
        <f t="shared" ref="I105:K105" si="7">SUM(I102:I104)</f>
        <v>0</v>
      </c>
      <c r="J105" s="12">
        <f t="shared" si="7"/>
        <v>0</v>
      </c>
      <c r="K105" s="12">
        <f t="shared" si="7"/>
        <v>0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2:21" x14ac:dyDescent="0.3">
      <c r="B106" s="10" t="s">
        <v>886</v>
      </c>
      <c r="C106" s="10" t="s">
        <v>886</v>
      </c>
      <c r="D106" s="2" t="s">
        <v>886</v>
      </c>
      <c r="E106" s="2" t="s">
        <v>886</v>
      </c>
      <c r="F106" s="2" t="s">
        <v>886</v>
      </c>
      <c r="G106" s="2" t="s">
        <v>886</v>
      </c>
      <c r="H106" s="2" t="s">
        <v>886</v>
      </c>
      <c r="I106" s="2" t="s">
        <v>886</v>
      </c>
      <c r="J106" s="2" t="s">
        <v>886</v>
      </c>
      <c r="K106" s="2" t="s">
        <v>886</v>
      </c>
      <c r="L106" s="2" t="s">
        <v>886</v>
      </c>
      <c r="M106" s="2" t="s">
        <v>886</v>
      </c>
      <c r="N106" s="2" t="s">
        <v>886</v>
      </c>
      <c r="O106" s="2" t="s">
        <v>886</v>
      </c>
      <c r="P106" s="2" t="s">
        <v>886</v>
      </c>
      <c r="Q106" s="2" t="s">
        <v>886</v>
      </c>
      <c r="R106" s="2" t="s">
        <v>886</v>
      </c>
      <c r="S106" s="2" t="s">
        <v>886</v>
      </c>
      <c r="T106" s="2" t="s">
        <v>886</v>
      </c>
      <c r="U106" s="2" t="s">
        <v>886</v>
      </c>
    </row>
    <row r="107" spans="2:21" x14ac:dyDescent="0.3">
      <c r="B107" s="7" t="s">
        <v>909</v>
      </c>
      <c r="C107" s="7" t="s">
        <v>1253</v>
      </c>
      <c r="D107" s="7" t="s">
        <v>8</v>
      </c>
      <c r="E107" s="9"/>
      <c r="F107" s="9"/>
      <c r="G107" s="7" t="s">
        <v>8</v>
      </c>
      <c r="H107" s="3"/>
      <c r="I107" s="9"/>
      <c r="J107" s="9"/>
      <c r="K107" s="9"/>
      <c r="L107" s="9"/>
      <c r="M107" s="9"/>
      <c r="N107" s="9"/>
      <c r="O107" s="3"/>
      <c r="P107" s="7" t="s">
        <v>8</v>
      </c>
      <c r="Q107" s="7" t="s">
        <v>8</v>
      </c>
      <c r="R107" s="7" t="s">
        <v>8</v>
      </c>
      <c r="S107" s="7" t="s">
        <v>8</v>
      </c>
      <c r="T107" s="9"/>
      <c r="U107" s="12" t="str">
        <f>CONCATENATE(IF(ISERROR(VLOOKUP(L107,NAICDes2020_ValidationCode,1,)),"",VLOOKUP(L107,NAICDes2020_LookupCode,2,)),".",IF(ISERROR(VLOOKUP(M107,NAICDesModifier2020_ValidationCode,1,)),"",VLOOKUP(M107,NAICDesModifier2020_LookupCode,2,))," ",IF(ISERROR(VLOOKUP(N107,SVOAdminSymbolSCDBond2020_ValidationCode,1,)),"",VLOOKUP(N107,SVOAdminSymbolSCDBond2020_LookupCode,2,)))</f>
        <v xml:space="preserve">. </v>
      </c>
    </row>
    <row r="108" spans="2:21" x14ac:dyDescent="0.3">
      <c r="B108" s="10" t="s">
        <v>886</v>
      </c>
      <c r="C108" s="10" t="s">
        <v>886</v>
      </c>
      <c r="D108" s="2" t="s">
        <v>886</v>
      </c>
      <c r="E108" s="2" t="s">
        <v>886</v>
      </c>
      <c r="F108" s="2" t="s">
        <v>886</v>
      </c>
      <c r="G108" s="2" t="s">
        <v>886</v>
      </c>
      <c r="H108" s="2" t="s">
        <v>886</v>
      </c>
      <c r="I108" s="2" t="s">
        <v>886</v>
      </c>
      <c r="J108" s="2" t="s">
        <v>886</v>
      </c>
      <c r="K108" s="2" t="s">
        <v>886</v>
      </c>
      <c r="L108" s="2" t="s">
        <v>886</v>
      </c>
      <c r="M108" s="2" t="s">
        <v>886</v>
      </c>
      <c r="N108" s="2" t="s">
        <v>886</v>
      </c>
      <c r="O108" s="2" t="s">
        <v>886</v>
      </c>
      <c r="P108" s="2" t="s">
        <v>886</v>
      </c>
      <c r="Q108" s="2" t="s">
        <v>886</v>
      </c>
      <c r="R108" s="2" t="s">
        <v>886</v>
      </c>
      <c r="S108" s="2" t="s">
        <v>886</v>
      </c>
      <c r="T108" s="2" t="s">
        <v>886</v>
      </c>
      <c r="U108" s="2" t="s">
        <v>886</v>
      </c>
    </row>
    <row r="109" spans="2:21" ht="28" x14ac:dyDescent="0.3">
      <c r="B109" s="18" t="s">
        <v>1198</v>
      </c>
      <c r="C109" s="19" t="s">
        <v>294</v>
      </c>
      <c r="D109" s="3"/>
      <c r="E109" s="3"/>
      <c r="F109" s="3"/>
      <c r="G109" s="3"/>
      <c r="H109" s="3"/>
      <c r="I109" s="12">
        <f t="shared" ref="I109:K109" si="8">SUM(I106:I108)</f>
        <v>0</v>
      </c>
      <c r="J109" s="12">
        <f t="shared" si="8"/>
        <v>0</v>
      </c>
      <c r="K109" s="12">
        <f t="shared" si="8"/>
        <v>0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2:21" x14ac:dyDescent="0.3">
      <c r="B110" s="10" t="s">
        <v>886</v>
      </c>
      <c r="C110" s="10" t="s">
        <v>886</v>
      </c>
      <c r="D110" s="2" t="s">
        <v>886</v>
      </c>
      <c r="E110" s="2" t="s">
        <v>886</v>
      </c>
      <c r="F110" s="2" t="s">
        <v>886</v>
      </c>
      <c r="G110" s="2" t="s">
        <v>886</v>
      </c>
      <c r="H110" s="2" t="s">
        <v>886</v>
      </c>
      <c r="I110" s="2" t="s">
        <v>886</v>
      </c>
      <c r="J110" s="2" t="s">
        <v>886</v>
      </c>
      <c r="K110" s="2" t="s">
        <v>886</v>
      </c>
      <c r="L110" s="2" t="s">
        <v>886</v>
      </c>
      <c r="M110" s="2" t="s">
        <v>886</v>
      </c>
      <c r="N110" s="2" t="s">
        <v>886</v>
      </c>
      <c r="O110" s="2" t="s">
        <v>886</v>
      </c>
      <c r="P110" s="2" t="s">
        <v>886</v>
      </c>
      <c r="Q110" s="2" t="s">
        <v>886</v>
      </c>
      <c r="R110" s="2" t="s">
        <v>886</v>
      </c>
      <c r="S110" s="2" t="s">
        <v>886</v>
      </c>
      <c r="T110" s="2" t="s">
        <v>886</v>
      </c>
      <c r="U110" s="2" t="s">
        <v>886</v>
      </c>
    </row>
    <row r="111" spans="2:21" x14ac:dyDescent="0.3">
      <c r="B111" s="7" t="s">
        <v>757</v>
      </c>
      <c r="C111" s="7" t="s">
        <v>1253</v>
      </c>
      <c r="D111" s="7" t="s">
        <v>8</v>
      </c>
      <c r="E111" s="9"/>
      <c r="F111" s="9"/>
      <c r="G111" s="7" t="s">
        <v>8</v>
      </c>
      <c r="H111" s="9"/>
      <c r="I111" s="9"/>
      <c r="J111" s="9"/>
      <c r="K111" s="9"/>
      <c r="L111" s="9"/>
      <c r="M111" s="9"/>
      <c r="N111" s="9"/>
      <c r="O111" s="3"/>
      <c r="P111" s="7" t="s">
        <v>8</v>
      </c>
      <c r="Q111" s="7" t="s">
        <v>8</v>
      </c>
      <c r="R111" s="7" t="s">
        <v>8</v>
      </c>
      <c r="S111" s="7" t="s">
        <v>8</v>
      </c>
      <c r="T111" s="9"/>
      <c r="U111" s="12" t="str">
        <f>CONCATENATE(IF(ISERROR(VLOOKUP(L111,NAICDes2020_ValidationCode,1,)),"",VLOOKUP(L111,NAICDes2020_LookupCode,2,)),".",IF(ISERROR(VLOOKUP(M111,NAICDesModifier2020_ValidationCode,1,)),"",VLOOKUP(M111,NAICDesModifier2020_LookupCode,2,))," ",IF(ISERROR(VLOOKUP(N111,SVOAdminSymbolSCDBond2020_ValidationCode,1,)),"",VLOOKUP(N111,SVOAdminSymbolSCDBond2020_LookupCode,2,)))</f>
        <v xml:space="preserve">. </v>
      </c>
    </row>
    <row r="112" spans="2:21" x14ac:dyDescent="0.3">
      <c r="B112" s="10" t="s">
        <v>886</v>
      </c>
      <c r="C112" s="10" t="s">
        <v>886</v>
      </c>
      <c r="D112" s="2" t="s">
        <v>886</v>
      </c>
      <c r="E112" s="2" t="s">
        <v>886</v>
      </c>
      <c r="F112" s="2" t="s">
        <v>886</v>
      </c>
      <c r="G112" s="2" t="s">
        <v>886</v>
      </c>
      <c r="H112" s="2" t="s">
        <v>886</v>
      </c>
      <c r="I112" s="2" t="s">
        <v>886</v>
      </c>
      <c r="J112" s="2" t="s">
        <v>886</v>
      </c>
      <c r="K112" s="2" t="s">
        <v>886</v>
      </c>
      <c r="L112" s="2" t="s">
        <v>886</v>
      </c>
      <c r="M112" s="2" t="s">
        <v>886</v>
      </c>
      <c r="N112" s="2" t="s">
        <v>886</v>
      </c>
      <c r="O112" s="2" t="s">
        <v>886</v>
      </c>
      <c r="P112" s="2" t="s">
        <v>886</v>
      </c>
      <c r="Q112" s="2" t="s">
        <v>886</v>
      </c>
      <c r="R112" s="2" t="s">
        <v>886</v>
      </c>
      <c r="S112" s="2" t="s">
        <v>886</v>
      </c>
      <c r="T112" s="2" t="s">
        <v>886</v>
      </c>
      <c r="U112" s="2" t="s">
        <v>886</v>
      </c>
    </row>
    <row r="113" spans="2:21" ht="28" x14ac:dyDescent="0.3">
      <c r="B113" s="18" t="s">
        <v>1009</v>
      </c>
      <c r="C113" s="19" t="s">
        <v>1199</v>
      </c>
      <c r="D113" s="3"/>
      <c r="E113" s="3"/>
      <c r="F113" s="3"/>
      <c r="G113" s="3"/>
      <c r="H113" s="3"/>
      <c r="I113" s="12">
        <f t="shared" ref="I113:K113" si="9">SUM(I110:I112)</f>
        <v>0</v>
      </c>
      <c r="J113" s="12">
        <f t="shared" si="9"/>
        <v>0</v>
      </c>
      <c r="K113" s="12">
        <f t="shared" si="9"/>
        <v>0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2:21" x14ac:dyDescent="0.3">
      <c r="B114" s="10" t="s">
        <v>886</v>
      </c>
      <c r="C114" s="10" t="s">
        <v>886</v>
      </c>
      <c r="D114" s="2" t="s">
        <v>886</v>
      </c>
      <c r="E114" s="2" t="s">
        <v>886</v>
      </c>
      <c r="F114" s="2" t="s">
        <v>886</v>
      </c>
      <c r="G114" s="2" t="s">
        <v>886</v>
      </c>
      <c r="H114" s="2" t="s">
        <v>886</v>
      </c>
      <c r="I114" s="2" t="s">
        <v>886</v>
      </c>
      <c r="J114" s="2" t="s">
        <v>886</v>
      </c>
      <c r="K114" s="2" t="s">
        <v>886</v>
      </c>
      <c r="L114" s="2" t="s">
        <v>886</v>
      </c>
      <c r="M114" s="2" t="s">
        <v>886</v>
      </c>
      <c r="N114" s="2" t="s">
        <v>886</v>
      </c>
      <c r="O114" s="2" t="s">
        <v>886</v>
      </c>
      <c r="P114" s="2" t="s">
        <v>886</v>
      </c>
      <c r="Q114" s="2" t="s">
        <v>886</v>
      </c>
      <c r="R114" s="2" t="s">
        <v>886</v>
      </c>
      <c r="S114" s="2" t="s">
        <v>886</v>
      </c>
      <c r="T114" s="2" t="s">
        <v>886</v>
      </c>
      <c r="U114" s="2" t="s">
        <v>886</v>
      </c>
    </row>
    <row r="115" spans="2:21" x14ac:dyDescent="0.3">
      <c r="B115" s="7" t="s">
        <v>1280</v>
      </c>
      <c r="C115" s="7" t="s">
        <v>1253</v>
      </c>
      <c r="D115" s="7" t="s">
        <v>8</v>
      </c>
      <c r="E115" s="9"/>
      <c r="F115" s="9"/>
      <c r="G115" s="7" t="s">
        <v>8</v>
      </c>
      <c r="H115" s="3"/>
      <c r="I115" s="9"/>
      <c r="J115" s="9"/>
      <c r="K115" s="9"/>
      <c r="L115" s="9"/>
      <c r="M115" s="9"/>
      <c r="N115" s="9"/>
      <c r="O115" s="3"/>
      <c r="P115" s="7" t="s">
        <v>8</v>
      </c>
      <c r="Q115" s="7" t="s">
        <v>8</v>
      </c>
      <c r="R115" s="7" t="s">
        <v>8</v>
      </c>
      <c r="S115" s="7" t="s">
        <v>8</v>
      </c>
      <c r="T115" s="9"/>
      <c r="U115" s="12" t="str">
        <f>CONCATENATE(IF(ISERROR(VLOOKUP(L115,NAICDes2020_ValidationCode,1,)),"",VLOOKUP(L115,NAICDes2020_LookupCode,2,)),".",IF(ISERROR(VLOOKUP(M115,NAICDesModifier2020_ValidationCode,1,)),"",VLOOKUP(M115,NAICDesModifier2020_LookupCode,2,))," ",IF(ISERROR(VLOOKUP(N115,SVOAdminSymbolSCDBond2020_ValidationCode,1,)),"",VLOOKUP(N115,SVOAdminSymbolSCDBond2020_LookupCode,2,)))</f>
        <v xml:space="preserve">. </v>
      </c>
    </row>
    <row r="116" spans="2:21" x14ac:dyDescent="0.3">
      <c r="B116" s="10" t="s">
        <v>886</v>
      </c>
      <c r="C116" s="10" t="s">
        <v>886</v>
      </c>
      <c r="D116" s="2" t="s">
        <v>886</v>
      </c>
      <c r="E116" s="2" t="s">
        <v>886</v>
      </c>
      <c r="F116" s="2" t="s">
        <v>886</v>
      </c>
      <c r="G116" s="2" t="s">
        <v>886</v>
      </c>
      <c r="H116" s="2" t="s">
        <v>886</v>
      </c>
      <c r="I116" s="2" t="s">
        <v>886</v>
      </c>
      <c r="J116" s="2" t="s">
        <v>886</v>
      </c>
      <c r="K116" s="2" t="s">
        <v>886</v>
      </c>
      <c r="L116" s="2" t="s">
        <v>886</v>
      </c>
      <c r="M116" s="2" t="s">
        <v>886</v>
      </c>
      <c r="N116" s="2" t="s">
        <v>886</v>
      </c>
      <c r="O116" s="2" t="s">
        <v>886</v>
      </c>
      <c r="P116" s="2" t="s">
        <v>886</v>
      </c>
      <c r="Q116" s="2" t="s">
        <v>886</v>
      </c>
      <c r="R116" s="2" t="s">
        <v>886</v>
      </c>
      <c r="S116" s="2" t="s">
        <v>886</v>
      </c>
      <c r="T116" s="2" t="s">
        <v>886</v>
      </c>
      <c r="U116" s="2" t="s">
        <v>886</v>
      </c>
    </row>
    <row r="117" spans="2:21" ht="28" x14ac:dyDescent="0.3">
      <c r="B117" s="18" t="s">
        <v>110</v>
      </c>
      <c r="C117" s="19" t="s">
        <v>295</v>
      </c>
      <c r="D117" s="3"/>
      <c r="E117" s="3"/>
      <c r="F117" s="3"/>
      <c r="G117" s="3"/>
      <c r="H117" s="3"/>
      <c r="I117" s="12">
        <f t="shared" ref="I117:K117" si="10">SUM(I114:I116)</f>
        <v>0</v>
      </c>
      <c r="J117" s="12">
        <f t="shared" si="10"/>
        <v>0</v>
      </c>
      <c r="K117" s="12">
        <f t="shared" si="10"/>
        <v>0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2:21" x14ac:dyDescent="0.3">
      <c r="B118" s="10" t="s">
        <v>886</v>
      </c>
      <c r="C118" s="10" t="s">
        <v>886</v>
      </c>
      <c r="D118" s="2" t="s">
        <v>886</v>
      </c>
      <c r="E118" s="2" t="s">
        <v>886</v>
      </c>
      <c r="F118" s="2" t="s">
        <v>886</v>
      </c>
      <c r="G118" s="2" t="s">
        <v>886</v>
      </c>
      <c r="H118" s="2" t="s">
        <v>886</v>
      </c>
      <c r="I118" s="2" t="s">
        <v>886</v>
      </c>
      <c r="J118" s="2" t="s">
        <v>886</v>
      </c>
      <c r="K118" s="2" t="s">
        <v>886</v>
      </c>
      <c r="L118" s="2" t="s">
        <v>886</v>
      </c>
      <c r="M118" s="2" t="s">
        <v>886</v>
      </c>
      <c r="N118" s="2" t="s">
        <v>886</v>
      </c>
      <c r="O118" s="2" t="s">
        <v>886</v>
      </c>
      <c r="P118" s="2" t="s">
        <v>886</v>
      </c>
      <c r="Q118" s="2" t="s">
        <v>886</v>
      </c>
      <c r="R118" s="2" t="s">
        <v>886</v>
      </c>
      <c r="S118" s="2" t="s">
        <v>886</v>
      </c>
      <c r="T118" s="2" t="s">
        <v>886</v>
      </c>
      <c r="U118" s="2" t="s">
        <v>886</v>
      </c>
    </row>
    <row r="119" spans="2:21" x14ac:dyDescent="0.3">
      <c r="B119" s="7" t="s">
        <v>111</v>
      </c>
      <c r="C119" s="7" t="s">
        <v>1253</v>
      </c>
      <c r="D119" s="7" t="s">
        <v>8</v>
      </c>
      <c r="E119" s="9"/>
      <c r="F119" s="9"/>
      <c r="G119" s="7" t="s">
        <v>8</v>
      </c>
      <c r="H119" s="3"/>
      <c r="I119" s="9"/>
      <c r="J119" s="9"/>
      <c r="K119" s="9"/>
      <c r="L119" s="9"/>
      <c r="M119" s="9"/>
      <c r="N119" s="9"/>
      <c r="O119" s="3"/>
      <c r="P119" s="7" t="s">
        <v>8</v>
      </c>
      <c r="Q119" s="7" t="s">
        <v>8</v>
      </c>
      <c r="R119" s="7" t="s">
        <v>8</v>
      </c>
      <c r="S119" s="7" t="s">
        <v>8</v>
      </c>
      <c r="T119" s="9"/>
      <c r="U119" s="12" t="str">
        <f>CONCATENATE(IF(ISERROR(VLOOKUP(L119,NAICDes2020_ValidationCode,1,)),"",VLOOKUP(L119,NAICDes2020_LookupCode,2,)),".",IF(ISERROR(VLOOKUP(M119,NAICDesModifier2020_ValidationCode,1,)),"",VLOOKUP(M119,NAICDesModifier2020_LookupCode,2,))," ",IF(ISERROR(VLOOKUP(N119,SVOAdminSymbolSCDBond2020_ValidationCode,1,)),"",VLOOKUP(N119,SVOAdminSymbolSCDBond2020_LookupCode,2,)))</f>
        <v xml:space="preserve">. </v>
      </c>
    </row>
    <row r="120" spans="2:21" x14ac:dyDescent="0.3">
      <c r="B120" s="10" t="s">
        <v>886</v>
      </c>
      <c r="C120" s="10" t="s">
        <v>886</v>
      </c>
      <c r="D120" s="2" t="s">
        <v>886</v>
      </c>
      <c r="E120" s="2" t="s">
        <v>886</v>
      </c>
      <c r="F120" s="2" t="s">
        <v>886</v>
      </c>
      <c r="G120" s="2" t="s">
        <v>886</v>
      </c>
      <c r="H120" s="2" t="s">
        <v>886</v>
      </c>
      <c r="I120" s="2" t="s">
        <v>886</v>
      </c>
      <c r="J120" s="2" t="s">
        <v>886</v>
      </c>
      <c r="K120" s="2" t="s">
        <v>886</v>
      </c>
      <c r="L120" s="2" t="s">
        <v>886</v>
      </c>
      <c r="M120" s="2" t="s">
        <v>886</v>
      </c>
      <c r="N120" s="2" t="s">
        <v>886</v>
      </c>
      <c r="O120" s="2" t="s">
        <v>886</v>
      </c>
      <c r="P120" s="2" t="s">
        <v>886</v>
      </c>
      <c r="Q120" s="2" t="s">
        <v>886</v>
      </c>
      <c r="R120" s="2" t="s">
        <v>886</v>
      </c>
      <c r="S120" s="2" t="s">
        <v>886</v>
      </c>
      <c r="T120" s="2" t="s">
        <v>886</v>
      </c>
      <c r="U120" s="2" t="s">
        <v>886</v>
      </c>
    </row>
    <row r="121" spans="2:21" ht="28" x14ac:dyDescent="0.3">
      <c r="B121" s="18" t="s">
        <v>402</v>
      </c>
      <c r="C121" s="19" t="s">
        <v>204</v>
      </c>
      <c r="D121" s="3"/>
      <c r="E121" s="3"/>
      <c r="F121" s="3"/>
      <c r="G121" s="3"/>
      <c r="H121" s="3"/>
      <c r="I121" s="12">
        <f t="shared" ref="I121:K121" si="11">SUM(I118:I120)</f>
        <v>0</v>
      </c>
      <c r="J121" s="12">
        <f t="shared" si="11"/>
        <v>0</v>
      </c>
      <c r="K121" s="12">
        <f t="shared" si="11"/>
        <v>0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2:21" x14ac:dyDescent="0.3">
      <c r="B122" s="18" t="s">
        <v>403</v>
      </c>
      <c r="C122" s="18" t="s">
        <v>1127</v>
      </c>
      <c r="D122" s="3"/>
      <c r="E122" s="3"/>
      <c r="F122" s="3"/>
      <c r="G122" s="3"/>
      <c r="H122" s="3"/>
      <c r="I122" s="12">
        <f t="shared" ref="I122:K122" si="12">I11+I15+I19+I23+I27+I101+I105+I109+I113+I117+I121</f>
        <v>407044707</v>
      </c>
      <c r="J122" s="12">
        <f t="shared" si="12"/>
        <v>412461889</v>
      </c>
      <c r="K122" s="12">
        <f t="shared" si="12"/>
        <v>728244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2:21" x14ac:dyDescent="0.3">
      <c r="B123" s="18" t="s">
        <v>758</v>
      </c>
      <c r="C123" s="18" t="s">
        <v>404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2:21" x14ac:dyDescent="0.3">
      <c r="B124" s="18" t="s">
        <v>1128</v>
      </c>
      <c r="C124" s="18" t="s">
        <v>759</v>
      </c>
      <c r="D124" s="3"/>
      <c r="E124" s="3"/>
      <c r="F124" s="3"/>
      <c r="G124" s="3"/>
      <c r="H124" s="3"/>
      <c r="I124" s="29">
        <f t="shared" ref="I124:K124" si="13">I122</f>
        <v>407044707</v>
      </c>
      <c r="J124" s="29">
        <f t="shared" si="13"/>
        <v>412461889</v>
      </c>
      <c r="K124" s="29">
        <f t="shared" si="13"/>
        <v>728244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2:21" x14ac:dyDescent="0.3">
      <c r="B125" s="10" t="s">
        <v>886</v>
      </c>
      <c r="C125" s="10" t="s">
        <v>886</v>
      </c>
      <c r="D125" s="2" t="s">
        <v>886</v>
      </c>
      <c r="E125" s="2" t="s">
        <v>886</v>
      </c>
      <c r="F125" s="2" t="s">
        <v>886</v>
      </c>
      <c r="G125" s="2" t="s">
        <v>886</v>
      </c>
      <c r="H125" s="2" t="s">
        <v>886</v>
      </c>
      <c r="I125" s="2" t="s">
        <v>886</v>
      </c>
      <c r="J125" s="2" t="s">
        <v>886</v>
      </c>
      <c r="K125" s="2" t="s">
        <v>886</v>
      </c>
      <c r="L125" s="2" t="s">
        <v>886</v>
      </c>
      <c r="M125" s="2" t="s">
        <v>886</v>
      </c>
      <c r="N125" s="2" t="s">
        <v>886</v>
      </c>
      <c r="O125" s="2" t="s">
        <v>886</v>
      </c>
      <c r="P125" s="2" t="s">
        <v>886</v>
      </c>
      <c r="Q125" s="2" t="s">
        <v>886</v>
      </c>
      <c r="R125" s="2" t="s">
        <v>886</v>
      </c>
      <c r="S125" s="2" t="s">
        <v>886</v>
      </c>
      <c r="T125" s="2" t="s">
        <v>886</v>
      </c>
      <c r="U125" s="2" t="s">
        <v>886</v>
      </c>
    </row>
    <row r="126" spans="2:21" x14ac:dyDescent="0.3">
      <c r="B126" s="7" t="s">
        <v>1281</v>
      </c>
      <c r="C126" s="7" t="s">
        <v>1253</v>
      </c>
      <c r="D126" s="7" t="s">
        <v>8</v>
      </c>
      <c r="E126" s="9"/>
      <c r="F126" s="9"/>
      <c r="G126" s="7" t="s">
        <v>8</v>
      </c>
      <c r="H126" s="9"/>
      <c r="I126" s="9"/>
      <c r="J126" s="9"/>
      <c r="K126" s="9"/>
      <c r="L126" s="9"/>
      <c r="M126" s="9"/>
      <c r="N126" s="9"/>
      <c r="O126" s="3"/>
      <c r="P126" s="7" t="s">
        <v>8</v>
      </c>
      <c r="Q126" s="7" t="s">
        <v>8</v>
      </c>
      <c r="R126" s="7" t="s">
        <v>8</v>
      </c>
      <c r="S126" s="7" t="s">
        <v>8</v>
      </c>
      <c r="T126" s="9"/>
      <c r="U126" s="12" t="str">
        <f>CONCATENATE(IF(ISERROR(VLOOKUP(L126,NAICDes2020_ValidationCode,1,)),"",VLOOKUP(L126,NAICDes2020_LookupCode,2,)),".",IF(ISERROR(VLOOKUP(M126,NAICDesModifier2020_ValidationCode,1,)),"",VLOOKUP(M126,NAICDesModifier2020_LookupCode,2,))," ",IF(ISERROR(VLOOKUP(N126,SVOAdminSymbolSCDPS2020_ValidationCode,1,)),"",VLOOKUP(N126,SVOAdminSymbolSCDPS2020_LookupCode,2,)))</f>
        <v xml:space="preserve">. </v>
      </c>
    </row>
    <row r="127" spans="2:21" x14ac:dyDescent="0.3">
      <c r="B127" s="10" t="s">
        <v>886</v>
      </c>
      <c r="C127" s="10" t="s">
        <v>886</v>
      </c>
      <c r="D127" s="2" t="s">
        <v>886</v>
      </c>
      <c r="E127" s="2" t="s">
        <v>886</v>
      </c>
      <c r="F127" s="2" t="s">
        <v>886</v>
      </c>
      <c r="G127" s="2" t="s">
        <v>886</v>
      </c>
      <c r="H127" s="2" t="s">
        <v>886</v>
      </c>
      <c r="I127" s="2" t="s">
        <v>886</v>
      </c>
      <c r="J127" s="2" t="s">
        <v>886</v>
      </c>
      <c r="K127" s="2" t="s">
        <v>886</v>
      </c>
      <c r="L127" s="2" t="s">
        <v>886</v>
      </c>
      <c r="M127" s="2" t="s">
        <v>886</v>
      </c>
      <c r="N127" s="2" t="s">
        <v>886</v>
      </c>
      <c r="O127" s="2" t="s">
        <v>886</v>
      </c>
      <c r="P127" s="2" t="s">
        <v>886</v>
      </c>
      <c r="Q127" s="2" t="s">
        <v>886</v>
      </c>
      <c r="R127" s="2" t="s">
        <v>886</v>
      </c>
      <c r="S127" s="2" t="s">
        <v>886</v>
      </c>
      <c r="T127" s="2" t="s">
        <v>886</v>
      </c>
      <c r="U127" s="2" t="s">
        <v>886</v>
      </c>
    </row>
    <row r="128" spans="2:21" ht="42" x14ac:dyDescent="0.3">
      <c r="B128" s="18" t="s">
        <v>205</v>
      </c>
      <c r="C128" s="19" t="s">
        <v>1282</v>
      </c>
      <c r="D128" s="3"/>
      <c r="E128" s="3"/>
      <c r="F128" s="3"/>
      <c r="G128" s="3"/>
      <c r="H128" s="3"/>
      <c r="I128" s="12">
        <f>SUM(I125:I127)</f>
        <v>0</v>
      </c>
      <c r="J128" s="3"/>
      <c r="K128" s="12">
        <f>SUM(K125:K127)</f>
        <v>0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2:21" x14ac:dyDescent="0.3">
      <c r="B129" s="10" t="s">
        <v>886</v>
      </c>
      <c r="C129" s="10" t="s">
        <v>886</v>
      </c>
      <c r="D129" s="2" t="s">
        <v>886</v>
      </c>
      <c r="E129" s="2" t="s">
        <v>886</v>
      </c>
      <c r="F129" s="2" t="s">
        <v>886</v>
      </c>
      <c r="G129" s="2" t="s">
        <v>886</v>
      </c>
      <c r="H129" s="2" t="s">
        <v>886</v>
      </c>
      <c r="I129" s="2" t="s">
        <v>886</v>
      </c>
      <c r="J129" s="2" t="s">
        <v>886</v>
      </c>
      <c r="K129" s="2" t="s">
        <v>886</v>
      </c>
      <c r="L129" s="2" t="s">
        <v>886</v>
      </c>
      <c r="M129" s="2" t="s">
        <v>886</v>
      </c>
      <c r="N129" s="2" t="s">
        <v>886</v>
      </c>
      <c r="O129" s="2" t="s">
        <v>886</v>
      </c>
      <c r="P129" s="2" t="s">
        <v>886</v>
      </c>
      <c r="Q129" s="2" t="s">
        <v>886</v>
      </c>
      <c r="R129" s="2" t="s">
        <v>886</v>
      </c>
      <c r="S129" s="2" t="s">
        <v>886</v>
      </c>
      <c r="T129" s="2" t="s">
        <v>886</v>
      </c>
      <c r="U129" s="2" t="s">
        <v>886</v>
      </c>
    </row>
    <row r="130" spans="2:21" x14ac:dyDescent="0.3">
      <c r="B130" s="7" t="s">
        <v>1010</v>
      </c>
      <c r="C130" s="7" t="s">
        <v>1253</v>
      </c>
      <c r="D130" s="7" t="s">
        <v>8</v>
      </c>
      <c r="E130" s="9"/>
      <c r="F130" s="9"/>
      <c r="G130" s="7" t="s">
        <v>8</v>
      </c>
      <c r="H130" s="9"/>
      <c r="I130" s="9"/>
      <c r="J130" s="9"/>
      <c r="K130" s="9"/>
      <c r="L130" s="9"/>
      <c r="M130" s="9"/>
      <c r="N130" s="9"/>
      <c r="O130" s="3"/>
      <c r="P130" s="7" t="s">
        <v>8</v>
      </c>
      <c r="Q130" s="7" t="s">
        <v>8</v>
      </c>
      <c r="R130" s="7" t="s">
        <v>8</v>
      </c>
      <c r="S130" s="7" t="s">
        <v>8</v>
      </c>
      <c r="T130" s="9"/>
      <c r="U130" s="12" t="str">
        <f>CONCATENATE(IF(ISERROR(VLOOKUP(L130,NAICDes2020_ValidationCode,1,)),"",VLOOKUP(L130,NAICDes2020_LookupCode,2,)),".",IF(ISERROR(VLOOKUP(M130,NAICDesModifier2020_ValidationCode,1,)),"",VLOOKUP(M130,NAICDesModifier2020_LookupCode,2,))," ",IF(ISERROR(VLOOKUP(N130,SVOAdminSymbolSCDPS2020_ValidationCode,1,)),"",VLOOKUP(N130,SVOAdminSymbolSCDPS2020_LookupCode,2,)))</f>
        <v xml:space="preserve">. </v>
      </c>
    </row>
    <row r="131" spans="2:21" x14ac:dyDescent="0.3">
      <c r="B131" s="10" t="s">
        <v>886</v>
      </c>
      <c r="C131" s="10" t="s">
        <v>886</v>
      </c>
      <c r="D131" s="2" t="s">
        <v>886</v>
      </c>
      <c r="E131" s="2" t="s">
        <v>886</v>
      </c>
      <c r="F131" s="2" t="s">
        <v>886</v>
      </c>
      <c r="G131" s="2" t="s">
        <v>886</v>
      </c>
      <c r="H131" s="2" t="s">
        <v>886</v>
      </c>
      <c r="I131" s="2" t="s">
        <v>886</v>
      </c>
      <c r="J131" s="2" t="s">
        <v>886</v>
      </c>
      <c r="K131" s="2" t="s">
        <v>886</v>
      </c>
      <c r="L131" s="2" t="s">
        <v>886</v>
      </c>
      <c r="M131" s="2" t="s">
        <v>886</v>
      </c>
      <c r="N131" s="2" t="s">
        <v>886</v>
      </c>
      <c r="O131" s="2" t="s">
        <v>886</v>
      </c>
      <c r="P131" s="2" t="s">
        <v>886</v>
      </c>
      <c r="Q131" s="2" t="s">
        <v>886</v>
      </c>
      <c r="R131" s="2" t="s">
        <v>886</v>
      </c>
      <c r="S131" s="2" t="s">
        <v>886</v>
      </c>
      <c r="T131" s="2" t="s">
        <v>886</v>
      </c>
      <c r="U131" s="2" t="s">
        <v>886</v>
      </c>
    </row>
    <row r="132" spans="2:21" ht="42" x14ac:dyDescent="0.3">
      <c r="B132" s="18" t="s">
        <v>1381</v>
      </c>
      <c r="C132" s="19" t="s">
        <v>1283</v>
      </c>
      <c r="D132" s="3"/>
      <c r="E132" s="3"/>
      <c r="F132" s="3"/>
      <c r="G132" s="3"/>
      <c r="H132" s="3"/>
      <c r="I132" s="12">
        <f>SUM(I129:I131)</f>
        <v>0</v>
      </c>
      <c r="J132" s="3"/>
      <c r="K132" s="12">
        <f>SUM(K129:K131)</f>
        <v>0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2:21" x14ac:dyDescent="0.3">
      <c r="B133" s="10" t="s">
        <v>886</v>
      </c>
      <c r="C133" s="10" t="s">
        <v>886</v>
      </c>
      <c r="D133" s="2" t="s">
        <v>886</v>
      </c>
      <c r="E133" s="2" t="s">
        <v>886</v>
      </c>
      <c r="F133" s="2" t="s">
        <v>886</v>
      </c>
      <c r="G133" s="2" t="s">
        <v>886</v>
      </c>
      <c r="H133" s="2" t="s">
        <v>886</v>
      </c>
      <c r="I133" s="2" t="s">
        <v>886</v>
      </c>
      <c r="J133" s="2" t="s">
        <v>886</v>
      </c>
      <c r="K133" s="2" t="s">
        <v>886</v>
      </c>
      <c r="L133" s="2" t="s">
        <v>886</v>
      </c>
      <c r="M133" s="2" t="s">
        <v>886</v>
      </c>
      <c r="N133" s="2" t="s">
        <v>886</v>
      </c>
      <c r="O133" s="2" t="s">
        <v>886</v>
      </c>
      <c r="P133" s="2" t="s">
        <v>886</v>
      </c>
      <c r="Q133" s="2" t="s">
        <v>886</v>
      </c>
      <c r="R133" s="2" t="s">
        <v>886</v>
      </c>
      <c r="S133" s="2" t="s">
        <v>886</v>
      </c>
      <c r="T133" s="2" t="s">
        <v>886</v>
      </c>
      <c r="U133" s="2" t="s">
        <v>886</v>
      </c>
    </row>
    <row r="134" spans="2:21" x14ac:dyDescent="0.3">
      <c r="B134" s="7" t="s">
        <v>112</v>
      </c>
      <c r="C134" s="7" t="s">
        <v>1253</v>
      </c>
      <c r="D134" s="7" t="s">
        <v>8</v>
      </c>
      <c r="E134" s="9"/>
      <c r="F134" s="9"/>
      <c r="G134" s="7" t="s">
        <v>8</v>
      </c>
      <c r="H134" s="9"/>
      <c r="I134" s="9"/>
      <c r="J134" s="9"/>
      <c r="K134" s="9"/>
      <c r="L134" s="9"/>
      <c r="M134" s="9"/>
      <c r="N134" s="9"/>
      <c r="O134" s="3"/>
      <c r="P134" s="7" t="s">
        <v>8</v>
      </c>
      <c r="Q134" s="7" t="s">
        <v>8</v>
      </c>
      <c r="R134" s="7" t="s">
        <v>8</v>
      </c>
      <c r="S134" s="7" t="s">
        <v>8</v>
      </c>
      <c r="T134" s="9"/>
      <c r="U134" s="12" t="str">
        <f>CONCATENATE(IF(ISERROR(VLOOKUP(L134,NAICDes2020_ValidationCode,1,)),"",VLOOKUP(L134,NAICDes2020_LookupCode,2,)),".",IF(ISERROR(VLOOKUP(M134,NAICDesModifier2020_ValidationCode,1,)),"",VLOOKUP(M134,NAICDesModifier2020_LookupCode,2,))," ",IF(ISERROR(VLOOKUP(N134,SVOAdminSymbolSCDPS2020_ValidationCode,1,)),"",VLOOKUP(N134,SVOAdminSymbolSCDPS2020_LookupCode,2,)))</f>
        <v xml:space="preserve">. </v>
      </c>
    </row>
    <row r="135" spans="2:21" x14ac:dyDescent="0.3">
      <c r="B135" s="10" t="s">
        <v>886</v>
      </c>
      <c r="C135" s="10" t="s">
        <v>886</v>
      </c>
      <c r="D135" s="2" t="s">
        <v>886</v>
      </c>
      <c r="E135" s="2" t="s">
        <v>886</v>
      </c>
      <c r="F135" s="2" t="s">
        <v>886</v>
      </c>
      <c r="G135" s="2" t="s">
        <v>886</v>
      </c>
      <c r="H135" s="2" t="s">
        <v>886</v>
      </c>
      <c r="I135" s="2" t="s">
        <v>886</v>
      </c>
      <c r="J135" s="2" t="s">
        <v>886</v>
      </c>
      <c r="K135" s="2" t="s">
        <v>886</v>
      </c>
      <c r="L135" s="2" t="s">
        <v>886</v>
      </c>
      <c r="M135" s="2" t="s">
        <v>886</v>
      </c>
      <c r="N135" s="2" t="s">
        <v>886</v>
      </c>
      <c r="O135" s="2" t="s">
        <v>886</v>
      </c>
      <c r="P135" s="2" t="s">
        <v>886</v>
      </c>
      <c r="Q135" s="2" t="s">
        <v>886</v>
      </c>
      <c r="R135" s="2" t="s">
        <v>886</v>
      </c>
      <c r="S135" s="2" t="s">
        <v>886</v>
      </c>
      <c r="T135" s="2" t="s">
        <v>886</v>
      </c>
      <c r="U135" s="2" t="s">
        <v>886</v>
      </c>
    </row>
    <row r="136" spans="2:21" ht="42" x14ac:dyDescent="0.3">
      <c r="B136" s="18" t="s">
        <v>483</v>
      </c>
      <c r="C136" s="19" t="s">
        <v>910</v>
      </c>
      <c r="D136" s="3"/>
      <c r="E136" s="3"/>
      <c r="F136" s="3"/>
      <c r="G136" s="3"/>
      <c r="H136" s="3"/>
      <c r="I136" s="12">
        <f>SUM(I133:I135)</f>
        <v>0</v>
      </c>
      <c r="J136" s="3"/>
      <c r="K136" s="12">
        <f>SUM(K133:K135)</f>
        <v>0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2:21" x14ac:dyDescent="0.3">
      <c r="B137" s="10" t="s">
        <v>886</v>
      </c>
      <c r="C137" s="10" t="s">
        <v>886</v>
      </c>
      <c r="D137" s="2" t="s">
        <v>886</v>
      </c>
      <c r="E137" s="2" t="s">
        <v>886</v>
      </c>
      <c r="F137" s="2" t="s">
        <v>886</v>
      </c>
      <c r="G137" s="2" t="s">
        <v>886</v>
      </c>
      <c r="H137" s="2" t="s">
        <v>886</v>
      </c>
      <c r="I137" s="2" t="s">
        <v>886</v>
      </c>
      <c r="J137" s="2" t="s">
        <v>886</v>
      </c>
      <c r="K137" s="2" t="s">
        <v>886</v>
      </c>
      <c r="L137" s="2" t="s">
        <v>886</v>
      </c>
      <c r="M137" s="2" t="s">
        <v>886</v>
      </c>
      <c r="N137" s="2" t="s">
        <v>886</v>
      </c>
      <c r="O137" s="2" t="s">
        <v>886</v>
      </c>
      <c r="P137" s="2" t="s">
        <v>886</v>
      </c>
      <c r="Q137" s="2" t="s">
        <v>886</v>
      </c>
      <c r="R137" s="2" t="s">
        <v>886</v>
      </c>
      <c r="S137" s="2" t="s">
        <v>886</v>
      </c>
      <c r="T137" s="2" t="s">
        <v>886</v>
      </c>
      <c r="U137" s="2" t="s">
        <v>886</v>
      </c>
    </row>
    <row r="138" spans="2:21" x14ac:dyDescent="0.3">
      <c r="B138" s="7" t="s">
        <v>1284</v>
      </c>
      <c r="C138" s="7" t="s">
        <v>1253</v>
      </c>
      <c r="D138" s="7" t="s">
        <v>8</v>
      </c>
      <c r="E138" s="9"/>
      <c r="F138" s="9"/>
      <c r="G138" s="7" t="s">
        <v>8</v>
      </c>
      <c r="H138" s="9"/>
      <c r="I138" s="9"/>
      <c r="J138" s="9"/>
      <c r="K138" s="9"/>
      <c r="L138" s="9"/>
      <c r="M138" s="9"/>
      <c r="N138" s="9"/>
      <c r="O138" s="3"/>
      <c r="P138" s="7" t="s">
        <v>8</v>
      </c>
      <c r="Q138" s="7" t="s">
        <v>8</v>
      </c>
      <c r="R138" s="7" t="s">
        <v>8</v>
      </c>
      <c r="S138" s="7" t="s">
        <v>8</v>
      </c>
      <c r="T138" s="9"/>
      <c r="U138" s="12" t="str">
        <f>CONCATENATE(IF(ISERROR(VLOOKUP(L138,NAICDes2020_ValidationCode,1,)),"",VLOOKUP(L138,NAICDes2020_LookupCode,2,)),".",IF(ISERROR(VLOOKUP(M138,NAICDesModifier2020_ValidationCode,1,)),"",VLOOKUP(M138,NAICDesModifier2020_LookupCode,2,))," ",IF(ISERROR(VLOOKUP(N138,SVOAdminSymbolSCDPS2020_ValidationCode,1,)),"",VLOOKUP(N138,SVOAdminSymbolSCDPS2020_LookupCode,2,)))</f>
        <v xml:space="preserve">. </v>
      </c>
    </row>
    <row r="139" spans="2:21" x14ac:dyDescent="0.3">
      <c r="B139" s="10" t="s">
        <v>886</v>
      </c>
      <c r="C139" s="10" t="s">
        <v>886</v>
      </c>
      <c r="D139" s="2" t="s">
        <v>886</v>
      </c>
      <c r="E139" s="2" t="s">
        <v>886</v>
      </c>
      <c r="F139" s="2" t="s">
        <v>886</v>
      </c>
      <c r="G139" s="2" t="s">
        <v>886</v>
      </c>
      <c r="H139" s="2" t="s">
        <v>886</v>
      </c>
      <c r="I139" s="2" t="s">
        <v>886</v>
      </c>
      <c r="J139" s="2" t="s">
        <v>886</v>
      </c>
      <c r="K139" s="2" t="s">
        <v>886</v>
      </c>
      <c r="L139" s="2" t="s">
        <v>886</v>
      </c>
      <c r="M139" s="2" t="s">
        <v>886</v>
      </c>
      <c r="N139" s="2" t="s">
        <v>886</v>
      </c>
      <c r="O139" s="2" t="s">
        <v>886</v>
      </c>
      <c r="P139" s="2" t="s">
        <v>886</v>
      </c>
      <c r="Q139" s="2" t="s">
        <v>886</v>
      </c>
      <c r="R139" s="2" t="s">
        <v>886</v>
      </c>
      <c r="S139" s="2" t="s">
        <v>886</v>
      </c>
      <c r="T139" s="2" t="s">
        <v>886</v>
      </c>
      <c r="U139" s="2" t="s">
        <v>886</v>
      </c>
    </row>
    <row r="140" spans="2:21" ht="42" x14ac:dyDescent="0.3">
      <c r="B140" s="18" t="s">
        <v>206</v>
      </c>
      <c r="C140" s="19" t="s">
        <v>296</v>
      </c>
      <c r="D140" s="3"/>
      <c r="E140" s="3"/>
      <c r="F140" s="3"/>
      <c r="G140" s="3"/>
      <c r="H140" s="3"/>
      <c r="I140" s="12">
        <f>SUM(I137:I139)</f>
        <v>0</v>
      </c>
      <c r="J140" s="3"/>
      <c r="K140" s="12">
        <f>SUM(K137:K139)</f>
        <v>0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2:21" x14ac:dyDescent="0.3">
      <c r="B141" s="18" t="s">
        <v>207</v>
      </c>
      <c r="C141" s="19" t="s">
        <v>661</v>
      </c>
      <c r="D141" s="3"/>
      <c r="E141" s="3"/>
      <c r="F141" s="3"/>
      <c r="G141" s="3"/>
      <c r="H141" s="3"/>
      <c r="I141" s="12">
        <f>I128+I132+I136+I140</f>
        <v>0</v>
      </c>
      <c r="J141" s="3"/>
      <c r="K141" s="12">
        <f>K128+K132+K136+K140</f>
        <v>0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2:21" x14ac:dyDescent="0.3">
      <c r="B142" s="18" t="s">
        <v>563</v>
      </c>
      <c r="C142" s="19" t="s">
        <v>1382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2:21" x14ac:dyDescent="0.3">
      <c r="B143" s="18" t="s">
        <v>911</v>
      </c>
      <c r="C143" s="18" t="s">
        <v>1200</v>
      </c>
      <c r="D143" s="3"/>
      <c r="E143" s="3"/>
      <c r="F143" s="3"/>
      <c r="G143" s="3"/>
      <c r="H143" s="3"/>
      <c r="I143" s="29">
        <f>I141</f>
        <v>0</v>
      </c>
      <c r="J143" s="3"/>
      <c r="K143" s="29">
        <f>K141</f>
        <v>0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2:21" x14ac:dyDescent="0.3">
      <c r="B144" s="10" t="s">
        <v>886</v>
      </c>
      <c r="C144" s="10" t="s">
        <v>886</v>
      </c>
      <c r="D144" s="2" t="s">
        <v>886</v>
      </c>
      <c r="E144" s="2" t="s">
        <v>886</v>
      </c>
      <c r="F144" s="2" t="s">
        <v>886</v>
      </c>
      <c r="G144" s="2" t="s">
        <v>886</v>
      </c>
      <c r="H144" s="2" t="s">
        <v>886</v>
      </c>
      <c r="I144" s="2" t="s">
        <v>886</v>
      </c>
      <c r="J144" s="2" t="s">
        <v>886</v>
      </c>
      <c r="K144" s="2" t="s">
        <v>886</v>
      </c>
      <c r="L144" s="2" t="s">
        <v>886</v>
      </c>
      <c r="M144" s="2" t="s">
        <v>886</v>
      </c>
      <c r="N144" s="2" t="s">
        <v>886</v>
      </c>
      <c r="O144" s="2" t="s">
        <v>886</v>
      </c>
      <c r="P144" s="2" t="s">
        <v>886</v>
      </c>
      <c r="Q144" s="2" t="s">
        <v>886</v>
      </c>
      <c r="R144" s="2" t="s">
        <v>886</v>
      </c>
      <c r="S144" s="2" t="s">
        <v>886</v>
      </c>
      <c r="T144" s="2" t="s">
        <v>886</v>
      </c>
      <c r="U144" s="2" t="s">
        <v>886</v>
      </c>
    </row>
    <row r="145" spans="2:21" x14ac:dyDescent="0.3">
      <c r="B145" s="7" t="s">
        <v>1201</v>
      </c>
      <c r="C145" s="7" t="s">
        <v>1253</v>
      </c>
      <c r="D145" s="7" t="s">
        <v>8</v>
      </c>
      <c r="E145" s="9"/>
      <c r="F145" s="9"/>
      <c r="G145" s="7" t="s">
        <v>8</v>
      </c>
      <c r="H145" s="9"/>
      <c r="I145" s="9"/>
      <c r="J145" s="3"/>
      <c r="K145" s="9"/>
      <c r="L145" s="3"/>
      <c r="M145" s="3"/>
      <c r="N145" s="3"/>
      <c r="O145" s="3"/>
      <c r="P145" s="7" t="s">
        <v>8</v>
      </c>
      <c r="Q145" s="7" t="s">
        <v>8</v>
      </c>
      <c r="R145" s="7" t="s">
        <v>8</v>
      </c>
      <c r="S145" s="7" t="s">
        <v>8</v>
      </c>
      <c r="T145" s="9"/>
      <c r="U145" s="3"/>
    </row>
    <row r="146" spans="2:21" x14ac:dyDescent="0.3">
      <c r="B146" s="10" t="s">
        <v>886</v>
      </c>
      <c r="C146" s="10" t="s">
        <v>886</v>
      </c>
      <c r="D146" s="2" t="s">
        <v>886</v>
      </c>
      <c r="E146" s="2" t="s">
        <v>886</v>
      </c>
      <c r="F146" s="2" t="s">
        <v>886</v>
      </c>
      <c r="G146" s="2" t="s">
        <v>886</v>
      </c>
      <c r="H146" s="2" t="s">
        <v>886</v>
      </c>
      <c r="I146" s="2" t="s">
        <v>886</v>
      </c>
      <c r="J146" s="2" t="s">
        <v>886</v>
      </c>
      <c r="K146" s="2" t="s">
        <v>886</v>
      </c>
      <c r="L146" s="2" t="s">
        <v>886</v>
      </c>
      <c r="M146" s="2" t="s">
        <v>886</v>
      </c>
      <c r="N146" s="2" t="s">
        <v>886</v>
      </c>
      <c r="O146" s="2" t="s">
        <v>886</v>
      </c>
      <c r="P146" s="2" t="s">
        <v>886</v>
      </c>
      <c r="Q146" s="2" t="s">
        <v>886</v>
      </c>
      <c r="R146" s="2" t="s">
        <v>886</v>
      </c>
      <c r="S146" s="2" t="s">
        <v>886</v>
      </c>
      <c r="T146" s="2" t="s">
        <v>886</v>
      </c>
      <c r="U146" s="2" t="s">
        <v>886</v>
      </c>
    </row>
    <row r="147" spans="2:21" ht="42" x14ac:dyDescent="0.3">
      <c r="B147" s="18" t="s">
        <v>113</v>
      </c>
      <c r="C147" s="19" t="s">
        <v>114</v>
      </c>
      <c r="D147" s="3"/>
      <c r="E147" s="3"/>
      <c r="F147" s="3"/>
      <c r="G147" s="3"/>
      <c r="H147" s="3"/>
      <c r="I147" s="12">
        <f>SUM(I144:I146)</f>
        <v>0</v>
      </c>
      <c r="J147" s="3"/>
      <c r="K147" s="12">
        <f>SUM(K144:K146)</f>
        <v>0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2:21" x14ac:dyDescent="0.3">
      <c r="B148" s="10" t="s">
        <v>886</v>
      </c>
      <c r="C148" s="10" t="s">
        <v>886</v>
      </c>
      <c r="D148" s="2" t="s">
        <v>886</v>
      </c>
      <c r="E148" s="2" t="s">
        <v>886</v>
      </c>
      <c r="F148" s="2" t="s">
        <v>886</v>
      </c>
      <c r="G148" s="2" t="s">
        <v>886</v>
      </c>
      <c r="H148" s="2" t="s">
        <v>886</v>
      </c>
      <c r="I148" s="2" t="s">
        <v>886</v>
      </c>
      <c r="J148" s="2" t="s">
        <v>886</v>
      </c>
      <c r="K148" s="2" t="s">
        <v>886</v>
      </c>
      <c r="L148" s="2" t="s">
        <v>886</v>
      </c>
      <c r="M148" s="2" t="s">
        <v>886</v>
      </c>
      <c r="N148" s="2" t="s">
        <v>886</v>
      </c>
      <c r="O148" s="2" t="s">
        <v>886</v>
      </c>
      <c r="P148" s="2" t="s">
        <v>886</v>
      </c>
      <c r="Q148" s="2" t="s">
        <v>886</v>
      </c>
      <c r="R148" s="2" t="s">
        <v>886</v>
      </c>
      <c r="S148" s="2" t="s">
        <v>886</v>
      </c>
      <c r="T148" s="2" t="s">
        <v>886</v>
      </c>
      <c r="U148" s="2" t="s">
        <v>886</v>
      </c>
    </row>
    <row r="149" spans="2:21" x14ac:dyDescent="0.3">
      <c r="B149" s="7" t="s">
        <v>912</v>
      </c>
      <c r="C149" s="7" t="s">
        <v>1253</v>
      </c>
      <c r="D149" s="7" t="s">
        <v>8</v>
      </c>
      <c r="E149" s="9"/>
      <c r="F149" s="9"/>
      <c r="G149" s="7" t="s">
        <v>8</v>
      </c>
      <c r="H149" s="9"/>
      <c r="I149" s="9"/>
      <c r="J149" s="3"/>
      <c r="K149" s="9"/>
      <c r="L149" s="3"/>
      <c r="M149" s="3"/>
      <c r="N149" s="3"/>
      <c r="O149" s="3"/>
      <c r="P149" s="7" t="s">
        <v>8</v>
      </c>
      <c r="Q149" s="7" t="s">
        <v>8</v>
      </c>
      <c r="R149" s="7" t="s">
        <v>8</v>
      </c>
      <c r="S149" s="7" t="s">
        <v>8</v>
      </c>
      <c r="T149" s="9"/>
      <c r="U149" s="3"/>
    </row>
    <row r="150" spans="2:21" x14ac:dyDescent="0.3">
      <c r="B150" s="10" t="s">
        <v>886</v>
      </c>
      <c r="C150" s="10" t="s">
        <v>886</v>
      </c>
      <c r="D150" s="2" t="s">
        <v>886</v>
      </c>
      <c r="E150" s="2" t="s">
        <v>886</v>
      </c>
      <c r="F150" s="2" t="s">
        <v>886</v>
      </c>
      <c r="G150" s="2" t="s">
        <v>886</v>
      </c>
      <c r="H150" s="2" t="s">
        <v>886</v>
      </c>
      <c r="I150" s="2" t="s">
        <v>886</v>
      </c>
      <c r="J150" s="2" t="s">
        <v>886</v>
      </c>
      <c r="K150" s="2" t="s">
        <v>886</v>
      </c>
      <c r="L150" s="2" t="s">
        <v>886</v>
      </c>
      <c r="M150" s="2" t="s">
        <v>886</v>
      </c>
      <c r="N150" s="2" t="s">
        <v>886</v>
      </c>
      <c r="O150" s="2" t="s">
        <v>886</v>
      </c>
      <c r="P150" s="2" t="s">
        <v>886</v>
      </c>
      <c r="Q150" s="2" t="s">
        <v>886</v>
      </c>
      <c r="R150" s="2" t="s">
        <v>886</v>
      </c>
      <c r="S150" s="2" t="s">
        <v>886</v>
      </c>
      <c r="T150" s="2" t="s">
        <v>886</v>
      </c>
      <c r="U150" s="2" t="s">
        <v>886</v>
      </c>
    </row>
    <row r="151" spans="2:21" ht="42" x14ac:dyDescent="0.3">
      <c r="B151" s="18" t="s">
        <v>1285</v>
      </c>
      <c r="C151" s="19" t="s">
        <v>913</v>
      </c>
      <c r="D151" s="3"/>
      <c r="E151" s="3"/>
      <c r="F151" s="3"/>
      <c r="G151" s="3"/>
      <c r="H151" s="3"/>
      <c r="I151" s="12">
        <f>SUM(I148:I150)</f>
        <v>0</v>
      </c>
      <c r="J151" s="3"/>
      <c r="K151" s="12">
        <f>SUM(K148:K150)</f>
        <v>0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2:21" x14ac:dyDescent="0.3">
      <c r="B152" s="10" t="s">
        <v>886</v>
      </c>
      <c r="C152" s="10" t="s">
        <v>886</v>
      </c>
      <c r="D152" s="2" t="s">
        <v>886</v>
      </c>
      <c r="E152" s="2" t="s">
        <v>886</v>
      </c>
      <c r="F152" s="2" t="s">
        <v>886</v>
      </c>
      <c r="G152" s="2" t="s">
        <v>886</v>
      </c>
      <c r="H152" s="2" t="s">
        <v>886</v>
      </c>
      <c r="I152" s="2" t="s">
        <v>886</v>
      </c>
      <c r="J152" s="2" t="s">
        <v>886</v>
      </c>
      <c r="K152" s="2" t="s">
        <v>886</v>
      </c>
      <c r="L152" s="2" t="s">
        <v>886</v>
      </c>
      <c r="M152" s="2" t="s">
        <v>886</v>
      </c>
      <c r="N152" s="2" t="s">
        <v>886</v>
      </c>
      <c r="O152" s="2" t="s">
        <v>886</v>
      </c>
      <c r="P152" s="2" t="s">
        <v>886</v>
      </c>
      <c r="Q152" s="2" t="s">
        <v>886</v>
      </c>
      <c r="R152" s="2" t="s">
        <v>886</v>
      </c>
      <c r="S152" s="2" t="s">
        <v>886</v>
      </c>
      <c r="T152" s="2" t="s">
        <v>886</v>
      </c>
      <c r="U152" s="2" t="s">
        <v>886</v>
      </c>
    </row>
    <row r="153" spans="2:21" x14ac:dyDescent="0.3">
      <c r="B153" s="7" t="s">
        <v>28</v>
      </c>
      <c r="C153" s="7" t="s">
        <v>1253</v>
      </c>
      <c r="D153" s="7" t="s">
        <v>8</v>
      </c>
      <c r="E153" s="9"/>
      <c r="F153" s="9"/>
      <c r="G153" s="7" t="s">
        <v>8</v>
      </c>
      <c r="H153" s="9"/>
      <c r="I153" s="9"/>
      <c r="J153" s="3"/>
      <c r="K153" s="9"/>
      <c r="L153" s="9"/>
      <c r="M153" s="9"/>
      <c r="N153" s="9"/>
      <c r="O153" s="3"/>
      <c r="P153" s="7" t="s">
        <v>8</v>
      </c>
      <c r="Q153" s="7" t="s">
        <v>8</v>
      </c>
      <c r="R153" s="7" t="s">
        <v>8</v>
      </c>
      <c r="S153" s="7" t="s">
        <v>8</v>
      </c>
      <c r="T153" s="9"/>
      <c r="U153" s="12" t="str">
        <f>CONCATENATE(IF(ISERROR(VLOOKUP(L153,NAICDes2020_ValidationCode,1,)),"",VLOOKUP(L153,NAICDes2020_LookupCode,2,)),".",IF(ISERROR(VLOOKUP(M153,NAICDesModifier2020_ValidationCode,1,)),"",VLOOKUP(M153,NAICDesModifier2020_LookupCode,2,))," ",IF(ISERROR(VLOOKUP(N153,SVOAdminSymbolSCDCS2020_ValidationCode,1,)),"",VLOOKUP(N153,SVOAdminSymbolSCDCS2020_LookupCode,2,)))</f>
        <v xml:space="preserve">. </v>
      </c>
    </row>
    <row r="154" spans="2:21" x14ac:dyDescent="0.3">
      <c r="B154" s="10" t="s">
        <v>886</v>
      </c>
      <c r="C154" s="10" t="s">
        <v>886</v>
      </c>
      <c r="D154" s="2" t="s">
        <v>886</v>
      </c>
      <c r="E154" s="2" t="s">
        <v>886</v>
      </c>
      <c r="F154" s="2" t="s">
        <v>886</v>
      </c>
      <c r="G154" s="2" t="s">
        <v>886</v>
      </c>
      <c r="H154" s="2" t="s">
        <v>886</v>
      </c>
      <c r="I154" s="2" t="s">
        <v>886</v>
      </c>
      <c r="J154" s="2" t="s">
        <v>886</v>
      </c>
      <c r="K154" s="2" t="s">
        <v>886</v>
      </c>
      <c r="L154" s="2" t="s">
        <v>886</v>
      </c>
      <c r="M154" s="2" t="s">
        <v>886</v>
      </c>
      <c r="N154" s="2" t="s">
        <v>886</v>
      </c>
      <c r="O154" s="2" t="s">
        <v>886</v>
      </c>
      <c r="P154" s="2" t="s">
        <v>886</v>
      </c>
      <c r="Q154" s="2" t="s">
        <v>886</v>
      </c>
      <c r="R154" s="2" t="s">
        <v>886</v>
      </c>
      <c r="S154" s="2" t="s">
        <v>886</v>
      </c>
      <c r="T154" s="2" t="s">
        <v>886</v>
      </c>
      <c r="U154" s="2" t="s">
        <v>886</v>
      </c>
    </row>
    <row r="155" spans="2:21" ht="42" x14ac:dyDescent="0.3">
      <c r="B155" s="18" t="s">
        <v>405</v>
      </c>
      <c r="C155" s="19" t="s">
        <v>208</v>
      </c>
      <c r="D155" s="3"/>
      <c r="E155" s="3"/>
      <c r="F155" s="3"/>
      <c r="G155" s="3"/>
      <c r="H155" s="3"/>
      <c r="I155" s="12">
        <f>SUM(I152:I154)</f>
        <v>0</v>
      </c>
      <c r="J155" s="3"/>
      <c r="K155" s="12">
        <f>SUM(K152:K154)</f>
        <v>0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2:21" x14ac:dyDescent="0.3">
      <c r="B156" s="10" t="s">
        <v>886</v>
      </c>
      <c r="C156" s="10" t="s">
        <v>886</v>
      </c>
      <c r="D156" s="2" t="s">
        <v>886</v>
      </c>
      <c r="E156" s="2" t="s">
        <v>886</v>
      </c>
      <c r="F156" s="2" t="s">
        <v>886</v>
      </c>
      <c r="G156" s="2" t="s">
        <v>886</v>
      </c>
      <c r="H156" s="2" t="s">
        <v>886</v>
      </c>
      <c r="I156" s="2" t="s">
        <v>886</v>
      </c>
      <c r="J156" s="2" t="s">
        <v>886</v>
      </c>
      <c r="K156" s="2" t="s">
        <v>886</v>
      </c>
      <c r="L156" s="2" t="s">
        <v>886</v>
      </c>
      <c r="M156" s="2" t="s">
        <v>886</v>
      </c>
      <c r="N156" s="2" t="s">
        <v>886</v>
      </c>
      <c r="O156" s="2" t="s">
        <v>886</v>
      </c>
      <c r="P156" s="2" t="s">
        <v>886</v>
      </c>
      <c r="Q156" s="2" t="s">
        <v>886</v>
      </c>
      <c r="R156" s="2" t="s">
        <v>886</v>
      </c>
      <c r="S156" s="2" t="s">
        <v>886</v>
      </c>
      <c r="T156" s="2" t="s">
        <v>886</v>
      </c>
      <c r="U156" s="2" t="s">
        <v>886</v>
      </c>
    </row>
    <row r="157" spans="2:21" x14ac:dyDescent="0.3">
      <c r="B157" s="7" t="s">
        <v>1202</v>
      </c>
      <c r="C157" s="7" t="s">
        <v>1253</v>
      </c>
      <c r="D157" s="7" t="s">
        <v>8</v>
      </c>
      <c r="E157" s="9"/>
      <c r="F157" s="9"/>
      <c r="G157" s="7" t="s">
        <v>8</v>
      </c>
      <c r="H157" s="9"/>
      <c r="I157" s="9"/>
      <c r="J157" s="3"/>
      <c r="K157" s="9"/>
      <c r="L157" s="9"/>
      <c r="M157" s="9"/>
      <c r="N157" s="9"/>
      <c r="O157" s="3"/>
      <c r="P157" s="7" t="s">
        <v>8</v>
      </c>
      <c r="Q157" s="7" t="s">
        <v>8</v>
      </c>
      <c r="R157" s="7" t="s">
        <v>8</v>
      </c>
      <c r="S157" s="7" t="s">
        <v>8</v>
      </c>
      <c r="T157" s="9"/>
      <c r="U157" s="12" t="str">
        <f>CONCATENATE(IF(ISERROR(VLOOKUP(L157,NAICDes2020_ValidationCode,1,)),"",VLOOKUP(L157,NAICDes2020_LookupCode,2,)),".",IF(ISERROR(VLOOKUP(M157,NAICDesModifier2020_ValidationCode,1,)),"",VLOOKUP(M157,NAICDesModifier2020_LookupCode,2,))," ",IF(ISERROR(VLOOKUP(N157,SVOAdminSymbolSCDCS2020_ValidationCode,1,)),"",VLOOKUP(N157,SVOAdminSymbolSCDCS2020_LookupCode,2,)))</f>
        <v xml:space="preserve">. </v>
      </c>
    </row>
    <row r="158" spans="2:21" x14ac:dyDescent="0.3">
      <c r="B158" s="10" t="s">
        <v>886</v>
      </c>
      <c r="C158" s="10" t="s">
        <v>886</v>
      </c>
      <c r="D158" s="2" t="s">
        <v>886</v>
      </c>
      <c r="E158" s="2" t="s">
        <v>886</v>
      </c>
      <c r="F158" s="2" t="s">
        <v>886</v>
      </c>
      <c r="G158" s="2" t="s">
        <v>886</v>
      </c>
      <c r="H158" s="2" t="s">
        <v>886</v>
      </c>
      <c r="I158" s="2" t="s">
        <v>886</v>
      </c>
      <c r="J158" s="2" t="s">
        <v>886</v>
      </c>
      <c r="K158" s="2" t="s">
        <v>886</v>
      </c>
      <c r="L158" s="2" t="s">
        <v>886</v>
      </c>
      <c r="M158" s="2" t="s">
        <v>886</v>
      </c>
      <c r="N158" s="2" t="s">
        <v>886</v>
      </c>
      <c r="O158" s="2" t="s">
        <v>886</v>
      </c>
      <c r="P158" s="2" t="s">
        <v>886</v>
      </c>
      <c r="Q158" s="2" t="s">
        <v>886</v>
      </c>
      <c r="R158" s="2" t="s">
        <v>886</v>
      </c>
      <c r="S158" s="2" t="s">
        <v>886</v>
      </c>
      <c r="T158" s="2" t="s">
        <v>886</v>
      </c>
      <c r="U158" s="2" t="s">
        <v>886</v>
      </c>
    </row>
    <row r="159" spans="2:21" ht="42" x14ac:dyDescent="0.3">
      <c r="B159" s="18" t="s">
        <v>115</v>
      </c>
      <c r="C159" s="19" t="s">
        <v>1203</v>
      </c>
      <c r="D159" s="3"/>
      <c r="E159" s="3"/>
      <c r="F159" s="3"/>
      <c r="G159" s="3"/>
      <c r="H159" s="3"/>
      <c r="I159" s="12">
        <f>SUM(I156:I158)</f>
        <v>0</v>
      </c>
      <c r="J159" s="3"/>
      <c r="K159" s="12">
        <f>SUM(K156:K158)</f>
        <v>0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2:21" x14ac:dyDescent="0.3">
      <c r="B160" s="10" t="s">
        <v>886</v>
      </c>
      <c r="C160" s="10" t="s">
        <v>886</v>
      </c>
      <c r="D160" s="2" t="s">
        <v>886</v>
      </c>
      <c r="E160" s="2" t="s">
        <v>886</v>
      </c>
      <c r="F160" s="2" t="s">
        <v>886</v>
      </c>
      <c r="G160" s="2" t="s">
        <v>886</v>
      </c>
      <c r="H160" s="2" t="s">
        <v>886</v>
      </c>
      <c r="I160" s="2" t="s">
        <v>886</v>
      </c>
      <c r="J160" s="2" t="s">
        <v>886</v>
      </c>
      <c r="K160" s="2" t="s">
        <v>886</v>
      </c>
      <c r="L160" s="2" t="s">
        <v>886</v>
      </c>
      <c r="M160" s="2" t="s">
        <v>886</v>
      </c>
      <c r="N160" s="2" t="s">
        <v>886</v>
      </c>
      <c r="O160" s="2" t="s">
        <v>886</v>
      </c>
      <c r="P160" s="2" t="s">
        <v>886</v>
      </c>
      <c r="Q160" s="2" t="s">
        <v>886</v>
      </c>
      <c r="R160" s="2" t="s">
        <v>886</v>
      </c>
      <c r="S160" s="2" t="s">
        <v>886</v>
      </c>
      <c r="T160" s="2" t="s">
        <v>886</v>
      </c>
      <c r="U160" s="2" t="s">
        <v>886</v>
      </c>
    </row>
    <row r="161" spans="2:21" x14ac:dyDescent="0.3">
      <c r="B161" s="7" t="s">
        <v>209</v>
      </c>
      <c r="C161" s="7" t="s">
        <v>1253</v>
      </c>
      <c r="D161" s="7" t="s">
        <v>8</v>
      </c>
      <c r="E161" s="9"/>
      <c r="F161" s="9"/>
      <c r="G161" s="7" t="s">
        <v>8</v>
      </c>
      <c r="H161" s="9"/>
      <c r="I161" s="9"/>
      <c r="J161" s="3"/>
      <c r="K161" s="9"/>
      <c r="L161" s="9"/>
      <c r="M161" s="9"/>
      <c r="N161" s="9"/>
      <c r="O161" s="3"/>
      <c r="P161" s="7" t="s">
        <v>8</v>
      </c>
      <c r="Q161" s="7" t="s">
        <v>8</v>
      </c>
      <c r="R161" s="7" t="s">
        <v>8</v>
      </c>
      <c r="S161" s="7" t="s">
        <v>8</v>
      </c>
      <c r="T161" s="9"/>
      <c r="U161" s="12" t="str">
        <f>CONCATENATE(IF(ISERROR(VLOOKUP(L161,NAICDes2020_ValidationCode,1,)),"",VLOOKUP(L161,NAICDes2020_LookupCode,2,)),".",IF(ISERROR(VLOOKUP(M161,NAICDesModifier2020_ValidationCode,1,)),"",VLOOKUP(M161,NAICDesModifier2020_LookupCode,2,))," ",IF(ISERROR(VLOOKUP(N161,SVOAdminSymbolSCDCS2020_ValidationCode,1,)),"",VLOOKUP(N161,SVOAdminSymbolSCDCS2020_LookupCode,2,)))</f>
        <v xml:space="preserve">. </v>
      </c>
    </row>
    <row r="162" spans="2:21" x14ac:dyDescent="0.3">
      <c r="B162" s="10" t="s">
        <v>886</v>
      </c>
      <c r="C162" s="10" t="s">
        <v>886</v>
      </c>
      <c r="D162" s="2" t="s">
        <v>886</v>
      </c>
      <c r="E162" s="2" t="s">
        <v>886</v>
      </c>
      <c r="F162" s="2" t="s">
        <v>886</v>
      </c>
      <c r="G162" s="2" t="s">
        <v>886</v>
      </c>
      <c r="H162" s="2" t="s">
        <v>886</v>
      </c>
      <c r="I162" s="2" t="s">
        <v>886</v>
      </c>
      <c r="J162" s="2" t="s">
        <v>886</v>
      </c>
      <c r="K162" s="2" t="s">
        <v>886</v>
      </c>
      <c r="L162" s="2" t="s">
        <v>886</v>
      </c>
      <c r="M162" s="2" t="s">
        <v>886</v>
      </c>
      <c r="N162" s="2" t="s">
        <v>886</v>
      </c>
      <c r="O162" s="2" t="s">
        <v>886</v>
      </c>
      <c r="P162" s="2" t="s">
        <v>886</v>
      </c>
      <c r="Q162" s="2" t="s">
        <v>886</v>
      </c>
      <c r="R162" s="2" t="s">
        <v>886</v>
      </c>
      <c r="S162" s="2" t="s">
        <v>886</v>
      </c>
      <c r="T162" s="2" t="s">
        <v>886</v>
      </c>
      <c r="U162" s="2" t="s">
        <v>886</v>
      </c>
    </row>
    <row r="163" spans="2:21" ht="42" x14ac:dyDescent="0.3">
      <c r="B163" s="18" t="s">
        <v>564</v>
      </c>
      <c r="C163" s="19" t="s">
        <v>210</v>
      </c>
      <c r="D163" s="3"/>
      <c r="E163" s="3"/>
      <c r="F163" s="3"/>
      <c r="G163" s="3"/>
      <c r="H163" s="3"/>
      <c r="I163" s="12">
        <f>SUM(I160:I162)</f>
        <v>0</v>
      </c>
      <c r="J163" s="3"/>
      <c r="K163" s="12">
        <f>SUM(K160:K162)</f>
        <v>0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2:21" x14ac:dyDescent="0.3">
      <c r="B164" s="10" t="s">
        <v>886</v>
      </c>
      <c r="C164" s="10" t="s">
        <v>886</v>
      </c>
      <c r="D164" s="2" t="s">
        <v>886</v>
      </c>
      <c r="E164" s="2" t="s">
        <v>886</v>
      </c>
      <c r="F164" s="2" t="s">
        <v>886</v>
      </c>
      <c r="G164" s="2" t="s">
        <v>886</v>
      </c>
      <c r="H164" s="2" t="s">
        <v>886</v>
      </c>
      <c r="I164" s="2" t="s">
        <v>886</v>
      </c>
      <c r="J164" s="2" t="s">
        <v>886</v>
      </c>
      <c r="K164" s="2" t="s">
        <v>886</v>
      </c>
      <c r="L164" s="2" t="s">
        <v>886</v>
      </c>
      <c r="M164" s="2" t="s">
        <v>886</v>
      </c>
      <c r="N164" s="2" t="s">
        <v>886</v>
      </c>
      <c r="O164" s="2" t="s">
        <v>886</v>
      </c>
      <c r="P164" s="2" t="s">
        <v>886</v>
      </c>
      <c r="Q164" s="2" t="s">
        <v>886</v>
      </c>
      <c r="R164" s="2" t="s">
        <v>886</v>
      </c>
      <c r="S164" s="2" t="s">
        <v>886</v>
      </c>
      <c r="T164" s="2" t="s">
        <v>886</v>
      </c>
      <c r="U164" s="2" t="s">
        <v>886</v>
      </c>
    </row>
    <row r="165" spans="2:21" x14ac:dyDescent="0.3">
      <c r="B165" s="7" t="s">
        <v>1383</v>
      </c>
      <c r="C165" s="7" t="s">
        <v>1253</v>
      </c>
      <c r="D165" s="7" t="s">
        <v>8</v>
      </c>
      <c r="E165" s="9"/>
      <c r="F165" s="9"/>
      <c r="G165" s="7" t="s">
        <v>8</v>
      </c>
      <c r="H165" s="9"/>
      <c r="I165" s="9"/>
      <c r="J165" s="3"/>
      <c r="K165" s="9"/>
      <c r="L165" s="9"/>
      <c r="M165" s="9"/>
      <c r="N165" s="9"/>
      <c r="O165" s="3"/>
      <c r="P165" s="7" t="s">
        <v>8</v>
      </c>
      <c r="Q165" s="7" t="s">
        <v>8</v>
      </c>
      <c r="R165" s="7" t="s">
        <v>8</v>
      </c>
      <c r="S165" s="7" t="s">
        <v>8</v>
      </c>
      <c r="T165" s="9"/>
      <c r="U165" s="12" t="str">
        <f>CONCATENATE(IF(ISERROR(VLOOKUP(L165,NAICDes2020_ValidationCode,1,)),"",VLOOKUP(L165,NAICDes2020_LookupCode,2,)),".",IF(ISERROR(VLOOKUP(M165,NAICDesModifier2020_ValidationCode,1,)),"",VLOOKUP(M165,NAICDesModifier2020_LookupCode,2,))," ",IF(ISERROR(VLOOKUP(N165,SVOAdminSymbolSCDCS2020_ValidationCode,1,)),"",VLOOKUP(N165,SVOAdminSymbolSCDCS2020_LookupCode,2,)))</f>
        <v xml:space="preserve">. </v>
      </c>
    </row>
    <row r="166" spans="2:21" x14ac:dyDescent="0.3">
      <c r="B166" s="10" t="s">
        <v>886</v>
      </c>
      <c r="C166" s="10" t="s">
        <v>886</v>
      </c>
      <c r="D166" s="2" t="s">
        <v>886</v>
      </c>
      <c r="E166" s="2" t="s">
        <v>886</v>
      </c>
      <c r="F166" s="2" t="s">
        <v>886</v>
      </c>
      <c r="G166" s="2" t="s">
        <v>886</v>
      </c>
      <c r="H166" s="2" t="s">
        <v>886</v>
      </c>
      <c r="I166" s="2" t="s">
        <v>886</v>
      </c>
      <c r="J166" s="2" t="s">
        <v>886</v>
      </c>
      <c r="K166" s="2" t="s">
        <v>886</v>
      </c>
      <c r="L166" s="2" t="s">
        <v>886</v>
      </c>
      <c r="M166" s="2" t="s">
        <v>886</v>
      </c>
      <c r="N166" s="2" t="s">
        <v>886</v>
      </c>
      <c r="O166" s="2" t="s">
        <v>886</v>
      </c>
      <c r="P166" s="2" t="s">
        <v>886</v>
      </c>
      <c r="Q166" s="2" t="s">
        <v>886</v>
      </c>
      <c r="R166" s="2" t="s">
        <v>886</v>
      </c>
      <c r="S166" s="2" t="s">
        <v>886</v>
      </c>
      <c r="T166" s="2" t="s">
        <v>886</v>
      </c>
      <c r="U166" s="2" t="s">
        <v>886</v>
      </c>
    </row>
    <row r="167" spans="2:21" ht="42" x14ac:dyDescent="0.3">
      <c r="B167" s="18" t="s">
        <v>297</v>
      </c>
      <c r="C167" s="19" t="s">
        <v>298</v>
      </c>
      <c r="D167" s="3"/>
      <c r="E167" s="3"/>
      <c r="F167" s="3"/>
      <c r="G167" s="3"/>
      <c r="H167" s="3"/>
      <c r="I167" s="12">
        <f>SUM(I164:I166)</f>
        <v>0</v>
      </c>
      <c r="J167" s="3"/>
      <c r="K167" s="12">
        <f>SUM(K164:K166)</f>
        <v>0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2:21" x14ac:dyDescent="0.3">
      <c r="B168" s="10" t="s">
        <v>886</v>
      </c>
      <c r="C168" s="10" t="s">
        <v>886</v>
      </c>
      <c r="D168" s="2" t="s">
        <v>886</v>
      </c>
      <c r="E168" s="2" t="s">
        <v>886</v>
      </c>
      <c r="F168" s="2" t="s">
        <v>886</v>
      </c>
      <c r="G168" s="2" t="s">
        <v>886</v>
      </c>
      <c r="H168" s="2" t="s">
        <v>886</v>
      </c>
      <c r="I168" s="2" t="s">
        <v>886</v>
      </c>
      <c r="J168" s="2" t="s">
        <v>886</v>
      </c>
      <c r="K168" s="2" t="s">
        <v>886</v>
      </c>
      <c r="L168" s="2" t="s">
        <v>886</v>
      </c>
      <c r="M168" s="2" t="s">
        <v>886</v>
      </c>
      <c r="N168" s="2" t="s">
        <v>886</v>
      </c>
      <c r="O168" s="2" t="s">
        <v>886</v>
      </c>
      <c r="P168" s="2" t="s">
        <v>886</v>
      </c>
      <c r="Q168" s="2" t="s">
        <v>886</v>
      </c>
      <c r="R168" s="2" t="s">
        <v>886</v>
      </c>
      <c r="S168" s="2" t="s">
        <v>886</v>
      </c>
      <c r="T168" s="2" t="s">
        <v>886</v>
      </c>
      <c r="U168" s="2" t="s">
        <v>886</v>
      </c>
    </row>
    <row r="169" spans="2:21" x14ac:dyDescent="0.3">
      <c r="B169" s="7" t="s">
        <v>406</v>
      </c>
      <c r="C169" s="7" t="s">
        <v>1253</v>
      </c>
      <c r="D169" s="7" t="s">
        <v>8</v>
      </c>
      <c r="E169" s="9"/>
      <c r="F169" s="9"/>
      <c r="G169" s="7" t="s">
        <v>8</v>
      </c>
      <c r="H169" s="9"/>
      <c r="I169" s="9"/>
      <c r="J169" s="3"/>
      <c r="K169" s="9"/>
      <c r="L169" s="9"/>
      <c r="M169" s="9"/>
      <c r="N169" s="9"/>
      <c r="O169" s="3"/>
      <c r="P169" s="7" t="s">
        <v>8</v>
      </c>
      <c r="Q169" s="7" t="s">
        <v>8</v>
      </c>
      <c r="R169" s="7" t="s">
        <v>8</v>
      </c>
      <c r="S169" s="7" t="s">
        <v>8</v>
      </c>
      <c r="T169" s="9"/>
      <c r="U169" s="12" t="str">
        <f>CONCATENATE(IF(ISERROR(VLOOKUP(L169,NAICDes2020_ValidationCode,1,)),"",VLOOKUP(L169,NAICDes2020_LookupCode,2,)),".",IF(ISERROR(VLOOKUP(M169,NAICDesModifier2020_ValidationCode,1,)),"",VLOOKUP(M169,NAICDesModifier2020_LookupCode,2,))," ",IF(ISERROR(VLOOKUP(N169,SVOAdminSymbolSCDCS2020_ValidationCode,1,)),"",VLOOKUP(N169,SVOAdminSymbolSCDCS2020_LookupCode,2,)))</f>
        <v xml:space="preserve">. </v>
      </c>
    </row>
    <row r="170" spans="2:21" x14ac:dyDescent="0.3">
      <c r="B170" s="10" t="s">
        <v>886</v>
      </c>
      <c r="C170" s="10" t="s">
        <v>886</v>
      </c>
      <c r="D170" s="2" t="s">
        <v>886</v>
      </c>
      <c r="E170" s="2" t="s">
        <v>886</v>
      </c>
      <c r="F170" s="2" t="s">
        <v>886</v>
      </c>
      <c r="G170" s="2" t="s">
        <v>886</v>
      </c>
      <c r="H170" s="2" t="s">
        <v>886</v>
      </c>
      <c r="I170" s="2" t="s">
        <v>886</v>
      </c>
      <c r="J170" s="2" t="s">
        <v>886</v>
      </c>
      <c r="K170" s="2" t="s">
        <v>886</v>
      </c>
      <c r="L170" s="2" t="s">
        <v>886</v>
      </c>
      <c r="M170" s="2" t="s">
        <v>886</v>
      </c>
      <c r="N170" s="2" t="s">
        <v>886</v>
      </c>
      <c r="O170" s="2" t="s">
        <v>886</v>
      </c>
      <c r="P170" s="2" t="s">
        <v>886</v>
      </c>
      <c r="Q170" s="2" t="s">
        <v>886</v>
      </c>
      <c r="R170" s="2" t="s">
        <v>886</v>
      </c>
      <c r="S170" s="2" t="s">
        <v>886</v>
      </c>
      <c r="T170" s="2" t="s">
        <v>886</v>
      </c>
      <c r="U170" s="2" t="s">
        <v>886</v>
      </c>
    </row>
    <row r="171" spans="2:21" ht="42" x14ac:dyDescent="0.3">
      <c r="B171" s="18" t="s">
        <v>760</v>
      </c>
      <c r="C171" s="19" t="s">
        <v>839</v>
      </c>
      <c r="D171" s="3"/>
      <c r="E171" s="3"/>
      <c r="F171" s="3"/>
      <c r="G171" s="3"/>
      <c r="H171" s="3"/>
      <c r="I171" s="12">
        <f>SUM(I168:I170)</f>
        <v>0</v>
      </c>
      <c r="J171" s="3"/>
      <c r="K171" s="12">
        <f>SUM(K168:K170)</f>
        <v>0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2:21" x14ac:dyDescent="0.3">
      <c r="B172" s="10" t="s">
        <v>886</v>
      </c>
      <c r="C172" s="10" t="s">
        <v>886</v>
      </c>
      <c r="D172" s="2" t="s">
        <v>886</v>
      </c>
      <c r="E172" s="2" t="s">
        <v>886</v>
      </c>
      <c r="F172" s="2" t="s">
        <v>886</v>
      </c>
      <c r="G172" s="2" t="s">
        <v>886</v>
      </c>
      <c r="H172" s="2" t="s">
        <v>886</v>
      </c>
      <c r="I172" s="2" t="s">
        <v>886</v>
      </c>
      <c r="J172" s="2" t="s">
        <v>886</v>
      </c>
      <c r="K172" s="2" t="s">
        <v>886</v>
      </c>
      <c r="L172" s="2" t="s">
        <v>886</v>
      </c>
      <c r="M172" s="2" t="s">
        <v>886</v>
      </c>
      <c r="N172" s="2" t="s">
        <v>886</v>
      </c>
      <c r="O172" s="2" t="s">
        <v>886</v>
      </c>
      <c r="P172" s="2" t="s">
        <v>886</v>
      </c>
      <c r="Q172" s="2" t="s">
        <v>886</v>
      </c>
      <c r="R172" s="2" t="s">
        <v>886</v>
      </c>
      <c r="S172" s="2" t="s">
        <v>886</v>
      </c>
      <c r="T172" s="2" t="s">
        <v>886</v>
      </c>
      <c r="U172" s="2" t="s">
        <v>886</v>
      </c>
    </row>
    <row r="173" spans="2:21" x14ac:dyDescent="0.3">
      <c r="B173" s="7" t="s">
        <v>116</v>
      </c>
      <c r="C173" s="7" t="s">
        <v>1253</v>
      </c>
      <c r="D173" s="7" t="s">
        <v>8</v>
      </c>
      <c r="E173" s="9"/>
      <c r="F173" s="9"/>
      <c r="G173" s="7" t="s">
        <v>8</v>
      </c>
      <c r="H173" s="9"/>
      <c r="I173" s="9"/>
      <c r="J173" s="3"/>
      <c r="K173" s="9"/>
      <c r="L173" s="9"/>
      <c r="M173" s="9"/>
      <c r="N173" s="9"/>
      <c r="O173" s="3"/>
      <c r="P173" s="7" t="s">
        <v>8</v>
      </c>
      <c r="Q173" s="7" t="s">
        <v>8</v>
      </c>
      <c r="R173" s="7" t="s">
        <v>8</v>
      </c>
      <c r="S173" s="7" t="s">
        <v>8</v>
      </c>
      <c r="T173" s="9"/>
      <c r="U173" s="12" t="str">
        <f>CONCATENATE(IF(ISERROR(VLOOKUP(L173,NAICDes2020_ValidationCode,1,)),"",VLOOKUP(L173,NAICDes2020_LookupCode,2,)),".",IF(ISERROR(VLOOKUP(M173,NAICDesModifier2020_ValidationCode,1,)),"",VLOOKUP(M173,NAICDesModifier2020_LookupCode,2,))," ",IF(ISERROR(VLOOKUP(N173,SVOAdminSymbolSCDCS2020_ValidationCode,1,)),"",VLOOKUP(N173,SVOAdminSymbolSCDCS2020_LookupCode,2,)))</f>
        <v xml:space="preserve">. </v>
      </c>
    </row>
    <row r="174" spans="2:21" x14ac:dyDescent="0.3">
      <c r="B174" s="10" t="s">
        <v>886</v>
      </c>
      <c r="C174" s="10" t="s">
        <v>886</v>
      </c>
      <c r="D174" s="2" t="s">
        <v>886</v>
      </c>
      <c r="E174" s="2" t="s">
        <v>886</v>
      </c>
      <c r="F174" s="2" t="s">
        <v>886</v>
      </c>
      <c r="G174" s="2" t="s">
        <v>886</v>
      </c>
      <c r="H174" s="2" t="s">
        <v>886</v>
      </c>
      <c r="I174" s="2" t="s">
        <v>886</v>
      </c>
      <c r="J174" s="2" t="s">
        <v>886</v>
      </c>
      <c r="K174" s="2" t="s">
        <v>886</v>
      </c>
      <c r="L174" s="2" t="s">
        <v>886</v>
      </c>
      <c r="M174" s="2" t="s">
        <v>886</v>
      </c>
      <c r="N174" s="2" t="s">
        <v>886</v>
      </c>
      <c r="O174" s="2" t="s">
        <v>886</v>
      </c>
      <c r="P174" s="2" t="s">
        <v>886</v>
      </c>
      <c r="Q174" s="2" t="s">
        <v>886</v>
      </c>
      <c r="R174" s="2" t="s">
        <v>886</v>
      </c>
      <c r="S174" s="2" t="s">
        <v>886</v>
      </c>
      <c r="T174" s="2" t="s">
        <v>886</v>
      </c>
      <c r="U174" s="2" t="s">
        <v>886</v>
      </c>
    </row>
    <row r="175" spans="2:21" ht="42" x14ac:dyDescent="0.3">
      <c r="B175" s="18" t="s">
        <v>484</v>
      </c>
      <c r="C175" s="19" t="s">
        <v>1129</v>
      </c>
      <c r="D175" s="3"/>
      <c r="E175" s="3"/>
      <c r="F175" s="3"/>
      <c r="G175" s="3"/>
      <c r="H175" s="3"/>
      <c r="I175" s="12">
        <f>SUM(I172:I174)</f>
        <v>0</v>
      </c>
      <c r="J175" s="3"/>
      <c r="K175" s="12">
        <f>SUM(K172:K174)</f>
        <v>0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2:21" x14ac:dyDescent="0.3">
      <c r="B176" s="10" t="s">
        <v>886</v>
      </c>
      <c r="C176" s="10" t="s">
        <v>886</v>
      </c>
      <c r="D176" s="2" t="s">
        <v>886</v>
      </c>
      <c r="E176" s="2" t="s">
        <v>886</v>
      </c>
      <c r="F176" s="2" t="s">
        <v>886</v>
      </c>
      <c r="G176" s="2" t="s">
        <v>886</v>
      </c>
      <c r="H176" s="2" t="s">
        <v>886</v>
      </c>
      <c r="I176" s="2" t="s">
        <v>886</v>
      </c>
      <c r="J176" s="2" t="s">
        <v>886</v>
      </c>
      <c r="K176" s="2" t="s">
        <v>886</v>
      </c>
      <c r="L176" s="2" t="s">
        <v>886</v>
      </c>
      <c r="M176" s="2" t="s">
        <v>886</v>
      </c>
      <c r="N176" s="2" t="s">
        <v>886</v>
      </c>
      <c r="O176" s="2" t="s">
        <v>886</v>
      </c>
      <c r="P176" s="2" t="s">
        <v>886</v>
      </c>
      <c r="Q176" s="2" t="s">
        <v>886</v>
      </c>
      <c r="R176" s="2" t="s">
        <v>886</v>
      </c>
      <c r="S176" s="2" t="s">
        <v>886</v>
      </c>
      <c r="T176" s="2" t="s">
        <v>886</v>
      </c>
      <c r="U176" s="2" t="s">
        <v>886</v>
      </c>
    </row>
    <row r="177" spans="2:21" x14ac:dyDescent="0.3">
      <c r="B177" s="7" t="s">
        <v>485</v>
      </c>
      <c r="C177" s="7" t="s">
        <v>1253</v>
      </c>
      <c r="D177" s="7" t="s">
        <v>8</v>
      </c>
      <c r="E177" s="9"/>
      <c r="F177" s="9"/>
      <c r="G177" s="7" t="s">
        <v>8</v>
      </c>
      <c r="H177" s="9"/>
      <c r="I177" s="9"/>
      <c r="J177" s="3"/>
      <c r="K177" s="9"/>
      <c r="L177" s="9"/>
      <c r="M177" s="9"/>
      <c r="N177" s="9"/>
      <c r="O177" s="3"/>
      <c r="P177" s="7" t="s">
        <v>8</v>
      </c>
      <c r="Q177" s="7" t="s">
        <v>8</v>
      </c>
      <c r="R177" s="7" t="s">
        <v>8</v>
      </c>
      <c r="S177" s="7" t="s">
        <v>8</v>
      </c>
      <c r="T177" s="9"/>
      <c r="U177" s="12" t="str">
        <f>CONCATENATE(IF(ISERROR(VLOOKUP(L177,NAICDes2020_ValidationCode,1,)),"",VLOOKUP(L177,NAICDes2020_LookupCode,2,)),".",IF(ISERROR(VLOOKUP(M177,NAICDesModifier2020_ValidationCode,1,)),"",VLOOKUP(M177,NAICDesModifier2020_LookupCode,2,))," ",IF(ISERROR(VLOOKUP(N177,SVOAdminSymbolSCDCS2020_ValidationCode,1,)),"",VLOOKUP(N177,SVOAdminSymbolSCDCS2020_LookupCode,2,)))</f>
        <v xml:space="preserve">. </v>
      </c>
    </row>
    <row r="178" spans="2:21" x14ac:dyDescent="0.3">
      <c r="B178" s="10" t="s">
        <v>886</v>
      </c>
      <c r="C178" s="10" t="s">
        <v>886</v>
      </c>
      <c r="D178" s="2" t="s">
        <v>886</v>
      </c>
      <c r="E178" s="2" t="s">
        <v>886</v>
      </c>
      <c r="F178" s="2" t="s">
        <v>886</v>
      </c>
      <c r="G178" s="2" t="s">
        <v>886</v>
      </c>
      <c r="H178" s="2" t="s">
        <v>886</v>
      </c>
      <c r="I178" s="2" t="s">
        <v>886</v>
      </c>
      <c r="J178" s="2" t="s">
        <v>886</v>
      </c>
      <c r="K178" s="2" t="s">
        <v>886</v>
      </c>
      <c r="L178" s="2" t="s">
        <v>886</v>
      </c>
      <c r="M178" s="2" t="s">
        <v>886</v>
      </c>
      <c r="N178" s="2" t="s">
        <v>886</v>
      </c>
      <c r="O178" s="2" t="s">
        <v>886</v>
      </c>
      <c r="P178" s="2" t="s">
        <v>886</v>
      </c>
      <c r="Q178" s="2" t="s">
        <v>886</v>
      </c>
      <c r="R178" s="2" t="s">
        <v>886</v>
      </c>
      <c r="S178" s="2" t="s">
        <v>886</v>
      </c>
      <c r="T178" s="2" t="s">
        <v>886</v>
      </c>
      <c r="U178" s="2" t="s">
        <v>886</v>
      </c>
    </row>
    <row r="179" spans="2:21" ht="28" x14ac:dyDescent="0.3">
      <c r="B179" s="18" t="s">
        <v>840</v>
      </c>
      <c r="C179" s="19" t="s">
        <v>29</v>
      </c>
      <c r="D179" s="3"/>
      <c r="E179" s="3"/>
      <c r="F179" s="3"/>
      <c r="G179" s="3"/>
      <c r="H179" s="3"/>
      <c r="I179" s="12">
        <f>SUM(I176:I178)</f>
        <v>0</v>
      </c>
      <c r="J179" s="3"/>
      <c r="K179" s="12">
        <f>SUM(K176:K178)</f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2:21" x14ac:dyDescent="0.3">
      <c r="B180" s="10" t="s">
        <v>886</v>
      </c>
      <c r="C180" s="10" t="s">
        <v>886</v>
      </c>
      <c r="D180" s="2" t="s">
        <v>886</v>
      </c>
      <c r="E180" s="2" t="s">
        <v>886</v>
      </c>
      <c r="F180" s="2" t="s">
        <v>886</v>
      </c>
      <c r="G180" s="2" t="s">
        <v>886</v>
      </c>
      <c r="H180" s="2" t="s">
        <v>886</v>
      </c>
      <c r="I180" s="2" t="s">
        <v>886</v>
      </c>
      <c r="J180" s="2" t="s">
        <v>886</v>
      </c>
      <c r="K180" s="2" t="s">
        <v>886</v>
      </c>
      <c r="L180" s="2" t="s">
        <v>886</v>
      </c>
      <c r="M180" s="2" t="s">
        <v>886</v>
      </c>
      <c r="N180" s="2" t="s">
        <v>886</v>
      </c>
      <c r="O180" s="2" t="s">
        <v>886</v>
      </c>
      <c r="P180" s="2" t="s">
        <v>886</v>
      </c>
      <c r="Q180" s="2" t="s">
        <v>886</v>
      </c>
      <c r="R180" s="2" t="s">
        <v>886</v>
      </c>
      <c r="S180" s="2" t="s">
        <v>886</v>
      </c>
      <c r="T180" s="2" t="s">
        <v>886</v>
      </c>
      <c r="U180" s="2" t="s">
        <v>886</v>
      </c>
    </row>
    <row r="181" spans="2:21" x14ac:dyDescent="0.3">
      <c r="B181" s="7" t="s">
        <v>565</v>
      </c>
      <c r="C181" s="7" t="s">
        <v>1253</v>
      </c>
      <c r="D181" s="7" t="s">
        <v>8</v>
      </c>
      <c r="E181" s="9"/>
      <c r="F181" s="9"/>
      <c r="G181" s="7" t="s">
        <v>8</v>
      </c>
      <c r="H181" s="9"/>
      <c r="I181" s="9"/>
      <c r="J181" s="3"/>
      <c r="K181" s="9"/>
      <c r="L181" s="3"/>
      <c r="M181" s="3"/>
      <c r="N181" s="3"/>
      <c r="O181" s="3"/>
      <c r="P181" s="7" t="s">
        <v>8</v>
      </c>
      <c r="Q181" s="7" t="s">
        <v>8</v>
      </c>
      <c r="R181" s="7" t="s">
        <v>8</v>
      </c>
      <c r="S181" s="7" t="s">
        <v>8</v>
      </c>
      <c r="T181" s="9"/>
      <c r="U181" s="3"/>
    </row>
    <row r="182" spans="2:21" x14ac:dyDescent="0.3">
      <c r="B182" s="10" t="s">
        <v>886</v>
      </c>
      <c r="C182" s="10" t="s">
        <v>886</v>
      </c>
      <c r="D182" s="2" t="s">
        <v>886</v>
      </c>
      <c r="E182" s="2" t="s">
        <v>886</v>
      </c>
      <c r="F182" s="2" t="s">
        <v>886</v>
      </c>
      <c r="G182" s="2" t="s">
        <v>886</v>
      </c>
      <c r="H182" s="2" t="s">
        <v>886</v>
      </c>
      <c r="I182" s="2" t="s">
        <v>886</v>
      </c>
      <c r="J182" s="2" t="s">
        <v>886</v>
      </c>
      <c r="K182" s="2" t="s">
        <v>886</v>
      </c>
      <c r="L182" s="2" t="s">
        <v>886</v>
      </c>
      <c r="M182" s="2" t="s">
        <v>886</v>
      </c>
      <c r="N182" s="2" t="s">
        <v>886</v>
      </c>
      <c r="O182" s="2" t="s">
        <v>886</v>
      </c>
      <c r="P182" s="2" t="s">
        <v>886</v>
      </c>
      <c r="Q182" s="2" t="s">
        <v>886</v>
      </c>
      <c r="R182" s="2" t="s">
        <v>886</v>
      </c>
      <c r="S182" s="2" t="s">
        <v>886</v>
      </c>
      <c r="T182" s="2" t="s">
        <v>886</v>
      </c>
      <c r="U182" s="2" t="s">
        <v>886</v>
      </c>
    </row>
    <row r="183" spans="2:21" ht="42" x14ac:dyDescent="0.3">
      <c r="B183" s="18" t="s">
        <v>914</v>
      </c>
      <c r="C183" s="19" t="s">
        <v>915</v>
      </c>
      <c r="D183" s="3"/>
      <c r="E183" s="3"/>
      <c r="F183" s="3"/>
      <c r="G183" s="3"/>
      <c r="H183" s="3"/>
      <c r="I183" s="12">
        <f>SUM(I180:I182)</f>
        <v>0</v>
      </c>
      <c r="J183" s="3"/>
      <c r="K183" s="12">
        <f>SUM(K180:K182)</f>
        <v>0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2:21" x14ac:dyDescent="0.3">
      <c r="B184" s="10" t="s">
        <v>886</v>
      </c>
      <c r="C184" s="10" t="s">
        <v>886</v>
      </c>
      <c r="D184" s="2" t="s">
        <v>886</v>
      </c>
      <c r="E184" s="2" t="s">
        <v>886</v>
      </c>
      <c r="F184" s="2" t="s">
        <v>886</v>
      </c>
      <c r="G184" s="2" t="s">
        <v>886</v>
      </c>
      <c r="H184" s="2" t="s">
        <v>886</v>
      </c>
      <c r="I184" s="2" t="s">
        <v>886</v>
      </c>
      <c r="J184" s="2" t="s">
        <v>886</v>
      </c>
      <c r="K184" s="2" t="s">
        <v>886</v>
      </c>
      <c r="L184" s="2" t="s">
        <v>886</v>
      </c>
      <c r="M184" s="2" t="s">
        <v>886</v>
      </c>
      <c r="N184" s="2" t="s">
        <v>886</v>
      </c>
      <c r="O184" s="2" t="s">
        <v>886</v>
      </c>
      <c r="P184" s="2" t="s">
        <v>886</v>
      </c>
      <c r="Q184" s="2" t="s">
        <v>886</v>
      </c>
      <c r="R184" s="2" t="s">
        <v>886</v>
      </c>
      <c r="S184" s="2" t="s">
        <v>886</v>
      </c>
      <c r="T184" s="2" t="s">
        <v>886</v>
      </c>
      <c r="U184" s="2" t="s">
        <v>886</v>
      </c>
    </row>
    <row r="185" spans="2:21" x14ac:dyDescent="0.3">
      <c r="B185" s="33" t="s">
        <v>662</v>
      </c>
      <c r="C185" s="11" t="s">
        <v>916</v>
      </c>
      <c r="D185" s="11" t="s">
        <v>1011</v>
      </c>
      <c r="E185" s="21" t="s">
        <v>746</v>
      </c>
      <c r="F185" s="40">
        <v>45062</v>
      </c>
      <c r="G185" s="11" t="s">
        <v>1011</v>
      </c>
      <c r="H185" s="21">
        <v>120000</v>
      </c>
      <c r="I185" s="21">
        <v>195070</v>
      </c>
      <c r="J185" s="3"/>
      <c r="K185" s="21">
        <v>0</v>
      </c>
      <c r="L185" s="3"/>
      <c r="M185" s="3"/>
      <c r="N185" s="3"/>
      <c r="O185" s="3"/>
      <c r="P185" s="11" t="s">
        <v>8</v>
      </c>
      <c r="Q185" s="11" t="s">
        <v>1011</v>
      </c>
      <c r="R185" s="11" t="s">
        <v>8</v>
      </c>
      <c r="S185" s="11" t="s">
        <v>117</v>
      </c>
      <c r="T185" s="21">
        <v>5</v>
      </c>
      <c r="U185" s="3"/>
    </row>
    <row r="186" spans="2:21" x14ac:dyDescent="0.3">
      <c r="B186" s="33" t="s">
        <v>1130</v>
      </c>
      <c r="C186" s="11" t="s">
        <v>916</v>
      </c>
      <c r="D186" s="11" t="s">
        <v>1011</v>
      </c>
      <c r="E186" s="21" t="s">
        <v>746</v>
      </c>
      <c r="F186" s="40">
        <v>45063</v>
      </c>
      <c r="G186" s="11" t="s">
        <v>1011</v>
      </c>
      <c r="H186" s="21"/>
      <c r="I186" s="21">
        <v>250000000</v>
      </c>
      <c r="J186" s="3"/>
      <c r="K186" s="21">
        <v>0</v>
      </c>
      <c r="L186" s="3"/>
      <c r="M186" s="3"/>
      <c r="N186" s="3"/>
      <c r="O186" s="3"/>
      <c r="P186" s="11" t="s">
        <v>8</v>
      </c>
      <c r="Q186" s="11" t="s">
        <v>1011</v>
      </c>
      <c r="R186" s="11" t="s">
        <v>8</v>
      </c>
      <c r="S186" s="11" t="s">
        <v>117</v>
      </c>
      <c r="T186" s="21">
        <v>5</v>
      </c>
      <c r="U186" s="3"/>
    </row>
    <row r="187" spans="2:21" x14ac:dyDescent="0.3">
      <c r="B187" s="10" t="s">
        <v>886</v>
      </c>
      <c r="C187" s="10" t="s">
        <v>886</v>
      </c>
      <c r="D187" s="2" t="s">
        <v>886</v>
      </c>
      <c r="E187" s="2" t="s">
        <v>886</v>
      </c>
      <c r="F187" s="2" t="s">
        <v>886</v>
      </c>
      <c r="G187" s="2" t="s">
        <v>886</v>
      </c>
      <c r="H187" s="2" t="s">
        <v>886</v>
      </c>
      <c r="I187" s="2" t="s">
        <v>886</v>
      </c>
      <c r="J187" s="2" t="s">
        <v>886</v>
      </c>
      <c r="K187" s="2" t="s">
        <v>886</v>
      </c>
      <c r="L187" s="2" t="s">
        <v>886</v>
      </c>
      <c r="M187" s="2" t="s">
        <v>886</v>
      </c>
      <c r="N187" s="2" t="s">
        <v>886</v>
      </c>
      <c r="O187" s="2" t="s">
        <v>886</v>
      </c>
      <c r="P187" s="2" t="s">
        <v>886</v>
      </c>
      <c r="Q187" s="2" t="s">
        <v>886</v>
      </c>
      <c r="R187" s="2" t="s">
        <v>886</v>
      </c>
      <c r="S187" s="2" t="s">
        <v>886</v>
      </c>
      <c r="T187" s="2" t="s">
        <v>886</v>
      </c>
      <c r="U187" s="2" t="s">
        <v>886</v>
      </c>
    </row>
    <row r="188" spans="2:21" ht="28" x14ac:dyDescent="0.3">
      <c r="B188" s="18" t="s">
        <v>663</v>
      </c>
      <c r="C188" s="19" t="s">
        <v>1131</v>
      </c>
      <c r="D188" s="3"/>
      <c r="E188" s="3"/>
      <c r="F188" s="3"/>
      <c r="G188" s="3"/>
      <c r="H188" s="3"/>
      <c r="I188" s="12">
        <f>SUM(I184:I187)</f>
        <v>250195070</v>
      </c>
      <c r="J188" s="3"/>
      <c r="K188" s="12">
        <f>SUM(K184:K187)</f>
        <v>0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2:21" x14ac:dyDescent="0.3">
      <c r="B189" s="18" t="s">
        <v>1204</v>
      </c>
      <c r="C189" s="19" t="s">
        <v>761</v>
      </c>
      <c r="D189" s="3"/>
      <c r="E189" s="3"/>
      <c r="F189" s="3"/>
      <c r="G189" s="3"/>
      <c r="H189" s="3"/>
      <c r="I189" s="12">
        <f>I147+I151+I155+I159+I163+I167+I171+I175+I179+I183+I188</f>
        <v>250195070</v>
      </c>
      <c r="J189" s="3"/>
      <c r="K189" s="12">
        <f>K147+K151+K155+K159+K163+K167+K171+K175+K179+K183+K188</f>
        <v>0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2:21" x14ac:dyDescent="0.3">
      <c r="B190" s="18" t="s">
        <v>118</v>
      </c>
      <c r="C190" s="19" t="s">
        <v>30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2:21" x14ac:dyDescent="0.3">
      <c r="B191" s="18" t="s">
        <v>486</v>
      </c>
      <c r="C191" s="18" t="s">
        <v>1286</v>
      </c>
      <c r="D191" s="3"/>
      <c r="E191" s="3"/>
      <c r="F191" s="3"/>
      <c r="G191" s="3"/>
      <c r="H191" s="3"/>
      <c r="I191" s="29">
        <f>I189</f>
        <v>250195070</v>
      </c>
      <c r="J191" s="3"/>
      <c r="K191" s="29">
        <f>K189</f>
        <v>0</v>
      </c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2:21" ht="28" x14ac:dyDescent="0.3">
      <c r="B192" s="18" t="s">
        <v>211</v>
      </c>
      <c r="C192" s="19" t="s">
        <v>299</v>
      </c>
      <c r="D192" s="3"/>
      <c r="E192" s="3"/>
      <c r="F192" s="3"/>
      <c r="G192" s="3"/>
      <c r="H192" s="3"/>
      <c r="I192" s="12">
        <f>I143+I191</f>
        <v>250195070</v>
      </c>
      <c r="J192" s="3"/>
      <c r="K192" s="12">
        <f>K143+K191</f>
        <v>0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2:21" x14ac:dyDescent="0.3">
      <c r="B193" s="30" t="s">
        <v>300</v>
      </c>
      <c r="C193" s="30" t="s">
        <v>119</v>
      </c>
      <c r="D193" s="3"/>
      <c r="E193" s="3"/>
      <c r="F193" s="3"/>
      <c r="G193" s="3"/>
      <c r="H193" s="3"/>
      <c r="I193" s="12">
        <f>I124+I143+I191</f>
        <v>657239777</v>
      </c>
      <c r="J193" s="3"/>
      <c r="K193" s="12">
        <f>K124+K143+K191</f>
        <v>728244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2:21" x14ac:dyDescent="0.3">
      <c r="C194" s="34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&amp;CSCDPT3 - E04</oddHeader>
    <oddFooter>&amp;LStat-Reporting Application : &amp;R SaveAs(8/17/2023-9:22 AM)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G321"/>
  <sheetViews>
    <sheetView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" x14ac:dyDescent="0.3"/>
  <cols>
    <col min="1" max="1" width="1.75" customWidth="1"/>
    <col min="2" max="2" width="10.75" customWidth="1"/>
    <col min="3" max="5" width="30.75" customWidth="1"/>
    <col min="6" max="6" width="10.75" customWidth="1"/>
    <col min="7" max="7" width="30.75" customWidth="1"/>
    <col min="8" max="8" width="12.75" customWidth="1"/>
    <col min="9" max="22" width="14.75" customWidth="1"/>
    <col min="23" max="23" width="10.75" customWidth="1"/>
    <col min="24" max="26" width="30.75" customWidth="1"/>
    <col min="27" max="27" width="25.75" customWidth="1"/>
    <col min="28" max="30" width="30.75" customWidth="1"/>
    <col min="31" max="31" width="10.75" customWidth="1"/>
    <col min="32" max="33" width="30.75" customWidth="1"/>
  </cols>
  <sheetData>
    <row r="1" spans="2:33" x14ac:dyDescent="0.3">
      <c r="C1" s="25" t="s">
        <v>534</v>
      </c>
      <c r="D1" s="25" t="s">
        <v>370</v>
      </c>
      <c r="E1" s="25" t="s">
        <v>535</v>
      </c>
      <c r="F1" s="25" t="s">
        <v>84</v>
      </c>
    </row>
    <row r="2" spans="2:33" x14ac:dyDescent="0.3">
      <c r="C2" s="31" t="str">
        <f>EMIC_23Q2_SCDPT1B!Wings_Company_ID</f>
        <v>EMIC</v>
      </c>
      <c r="D2" s="31" t="str">
        <f>EMIC_23Q2_SCDPT1B!Wings_Statement_ID</f>
        <v>23Q2</v>
      </c>
      <c r="E2" s="28" t="s">
        <v>203</v>
      </c>
      <c r="F2" s="28" t="s">
        <v>195</v>
      </c>
    </row>
    <row r="3" spans="2:33" x14ac:dyDescent="0.3">
      <c r="B3" s="35" t="s">
        <v>473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2:33" x14ac:dyDescent="0.3">
      <c r="B4" s="38"/>
      <c r="C4" s="36" t="s">
        <v>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2:33" ht="15.5" x14ac:dyDescent="0.35">
      <c r="B5" s="38"/>
      <c r="C5" s="39" t="s">
        <v>1132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2:33" x14ac:dyDescent="0.3">
      <c r="B6" s="14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4">
        <v>21</v>
      </c>
      <c r="X6" s="14">
        <v>22.01</v>
      </c>
      <c r="Y6" s="14">
        <v>22.02</v>
      </c>
      <c r="Z6" s="14">
        <v>22.03</v>
      </c>
      <c r="AA6" s="14">
        <v>23</v>
      </c>
      <c r="AB6" s="14">
        <v>24</v>
      </c>
      <c r="AC6" s="14">
        <v>25</v>
      </c>
      <c r="AD6" s="14">
        <v>26</v>
      </c>
      <c r="AE6" s="14">
        <v>27</v>
      </c>
      <c r="AF6" s="14">
        <v>28</v>
      </c>
      <c r="AG6" s="14">
        <v>29</v>
      </c>
    </row>
    <row r="7" spans="2:33" ht="28" x14ac:dyDescent="0.3">
      <c r="B7" s="14"/>
      <c r="C7" s="14" t="s">
        <v>1251</v>
      </c>
      <c r="D7" s="14" t="s">
        <v>633</v>
      </c>
      <c r="E7" s="14" t="s">
        <v>1106</v>
      </c>
      <c r="F7" s="14" t="s">
        <v>664</v>
      </c>
      <c r="G7" s="14" t="s">
        <v>1287</v>
      </c>
      <c r="H7" s="14" t="s">
        <v>539</v>
      </c>
      <c r="I7" s="14" t="s">
        <v>665</v>
      </c>
      <c r="J7" s="14" t="s">
        <v>540</v>
      </c>
      <c r="K7" s="14" t="s">
        <v>466</v>
      </c>
      <c r="L7" s="14" t="s">
        <v>841</v>
      </c>
      <c r="M7" s="14" t="s">
        <v>263</v>
      </c>
      <c r="N7" s="14" t="s">
        <v>842</v>
      </c>
      <c r="O7" s="14" t="s">
        <v>120</v>
      </c>
      <c r="P7" s="14" t="s">
        <v>541</v>
      </c>
      <c r="Q7" s="14" t="s">
        <v>121</v>
      </c>
      <c r="R7" s="14" t="s">
        <v>843</v>
      </c>
      <c r="S7" s="14" t="s">
        <v>917</v>
      </c>
      <c r="T7" s="14" t="s">
        <v>212</v>
      </c>
      <c r="U7" s="14" t="s">
        <v>213</v>
      </c>
      <c r="V7" s="14" t="s">
        <v>1012</v>
      </c>
      <c r="W7" s="14" t="s">
        <v>265</v>
      </c>
      <c r="X7" s="14" t="s">
        <v>822</v>
      </c>
      <c r="Y7" s="14" t="s">
        <v>737</v>
      </c>
      <c r="Z7" s="14" t="s">
        <v>173</v>
      </c>
      <c r="AA7" s="14" t="s">
        <v>174</v>
      </c>
      <c r="AB7" s="14" t="s">
        <v>1107</v>
      </c>
      <c r="AC7" s="14" t="s">
        <v>976</v>
      </c>
      <c r="AD7" s="14" t="s">
        <v>175</v>
      </c>
      <c r="AE7" s="14" t="s">
        <v>823</v>
      </c>
      <c r="AF7" s="14" t="s">
        <v>378</v>
      </c>
      <c r="AG7" s="14" t="s">
        <v>824</v>
      </c>
    </row>
    <row r="8" spans="2:33" x14ac:dyDescent="0.3">
      <c r="B8" s="10" t="s">
        <v>886</v>
      </c>
      <c r="C8" s="10" t="s">
        <v>886</v>
      </c>
      <c r="D8" s="2" t="s">
        <v>886</v>
      </c>
      <c r="E8" s="2" t="s">
        <v>886</v>
      </c>
      <c r="F8" s="26" t="s">
        <v>886</v>
      </c>
      <c r="G8" s="2" t="s">
        <v>886</v>
      </c>
      <c r="H8" s="2" t="s">
        <v>886</v>
      </c>
      <c r="I8" s="6" t="s">
        <v>886</v>
      </c>
      <c r="J8" s="6" t="s">
        <v>886</v>
      </c>
      <c r="K8" s="6" t="s">
        <v>886</v>
      </c>
      <c r="L8" s="6" t="s">
        <v>886</v>
      </c>
      <c r="M8" s="6" t="s">
        <v>886</v>
      </c>
      <c r="N8" s="6" t="s">
        <v>886</v>
      </c>
      <c r="O8" s="6" t="s">
        <v>886</v>
      </c>
      <c r="P8" s="6" t="s">
        <v>886</v>
      </c>
      <c r="Q8" s="6" t="s">
        <v>886</v>
      </c>
      <c r="R8" s="6" t="s">
        <v>886</v>
      </c>
      <c r="S8" s="6" t="s">
        <v>886</v>
      </c>
      <c r="T8" s="6" t="s">
        <v>886</v>
      </c>
      <c r="U8" s="6" t="s">
        <v>886</v>
      </c>
      <c r="V8" s="6" t="s">
        <v>886</v>
      </c>
      <c r="W8" s="26" t="s">
        <v>886</v>
      </c>
      <c r="X8" s="2" t="s">
        <v>886</v>
      </c>
      <c r="Y8" s="2" t="s">
        <v>886</v>
      </c>
      <c r="Z8" s="2" t="s">
        <v>886</v>
      </c>
      <c r="AA8" s="2" t="s">
        <v>886</v>
      </c>
      <c r="AB8" s="2" t="s">
        <v>886</v>
      </c>
      <c r="AC8" s="2" t="s">
        <v>886</v>
      </c>
      <c r="AD8" s="2" t="s">
        <v>886</v>
      </c>
      <c r="AE8" s="2" t="s">
        <v>886</v>
      </c>
      <c r="AF8" s="2" t="s">
        <v>886</v>
      </c>
      <c r="AG8" s="2" t="s">
        <v>886</v>
      </c>
    </row>
    <row r="9" spans="2:33" ht="28" x14ac:dyDescent="0.3">
      <c r="B9" s="33" t="s">
        <v>977</v>
      </c>
      <c r="C9" s="11" t="s">
        <v>547</v>
      </c>
      <c r="D9" s="13" t="s">
        <v>31</v>
      </c>
      <c r="E9" s="21"/>
      <c r="F9" s="37">
        <v>45061</v>
      </c>
      <c r="G9" s="11" t="s">
        <v>214</v>
      </c>
      <c r="H9" s="3"/>
      <c r="I9" s="24">
        <v>4000000</v>
      </c>
      <c r="J9" s="24">
        <v>4000000</v>
      </c>
      <c r="K9" s="24">
        <v>3975156</v>
      </c>
      <c r="L9" s="24">
        <v>3998305</v>
      </c>
      <c r="M9" s="24">
        <v>0</v>
      </c>
      <c r="N9" s="24">
        <v>1695</v>
      </c>
      <c r="O9" s="24">
        <v>0</v>
      </c>
      <c r="P9" s="8">
        <f>M9+N9-O9</f>
        <v>1695</v>
      </c>
      <c r="Q9" s="24">
        <v>0</v>
      </c>
      <c r="R9" s="24">
        <v>4000000</v>
      </c>
      <c r="S9" s="24">
        <v>0</v>
      </c>
      <c r="T9" s="24">
        <v>0</v>
      </c>
      <c r="U9" s="8">
        <f>S9+T9</f>
        <v>0</v>
      </c>
      <c r="V9" s="24">
        <v>35000</v>
      </c>
      <c r="W9" s="37">
        <v>45061</v>
      </c>
      <c r="X9" s="21">
        <v>1</v>
      </c>
      <c r="Y9" s="21" t="s">
        <v>1108</v>
      </c>
      <c r="Z9" s="21"/>
      <c r="AA9" s="3"/>
      <c r="AB9" s="11" t="s">
        <v>8</v>
      </c>
      <c r="AC9" s="11" t="s">
        <v>1252</v>
      </c>
      <c r="AD9" s="11" t="s">
        <v>1179</v>
      </c>
      <c r="AE9" s="11" t="s">
        <v>8</v>
      </c>
      <c r="AF9" s="21">
        <v>6</v>
      </c>
      <c r="AG9" s="12" t="str">
        <f>CONCATENATE(IF(ISERROR(VLOOKUP(X9,NAICDes2020_ValidationCode,1,)),"",VLOOKUP(X9,NAICDes2020_LookupCode,2,)),".",IF(ISERROR(VLOOKUP(Y9,NAICDesModifier2020_ValidationCode,1,)),"",VLOOKUP(Y9,NAICDesModifier2020_LookupCode,2,))," ",IF(ISERROR(VLOOKUP(Z9,SVOAdminSymbolSCDBond2020_ValidationCode,1,)),"",VLOOKUP(Z9,SVOAdminSymbolSCDBond2020_LookupCode,2,)))</f>
        <v xml:space="preserve">1.A </v>
      </c>
    </row>
    <row r="10" spans="2:33" x14ac:dyDescent="0.3">
      <c r="B10" s="10" t="s">
        <v>886</v>
      </c>
      <c r="C10" s="20" t="s">
        <v>886</v>
      </c>
      <c r="D10" s="2" t="s">
        <v>886</v>
      </c>
      <c r="E10" s="2" t="s">
        <v>886</v>
      </c>
      <c r="F10" s="26" t="s">
        <v>886</v>
      </c>
      <c r="G10" s="2" t="s">
        <v>886</v>
      </c>
      <c r="H10" s="2" t="s">
        <v>886</v>
      </c>
      <c r="I10" s="6" t="s">
        <v>886</v>
      </c>
      <c r="J10" s="6" t="s">
        <v>886</v>
      </c>
      <c r="K10" s="6" t="s">
        <v>886</v>
      </c>
      <c r="L10" s="6" t="s">
        <v>886</v>
      </c>
      <c r="M10" s="6" t="s">
        <v>886</v>
      </c>
      <c r="N10" s="6" t="s">
        <v>886</v>
      </c>
      <c r="O10" s="6" t="s">
        <v>886</v>
      </c>
      <c r="P10" s="6" t="s">
        <v>886</v>
      </c>
      <c r="Q10" s="6" t="s">
        <v>886</v>
      </c>
      <c r="R10" s="6" t="s">
        <v>886</v>
      </c>
      <c r="S10" s="6" t="s">
        <v>886</v>
      </c>
      <c r="T10" s="6" t="s">
        <v>886</v>
      </c>
      <c r="U10" s="6" t="s">
        <v>886</v>
      </c>
      <c r="V10" s="6" t="s">
        <v>886</v>
      </c>
      <c r="W10" s="26" t="s">
        <v>886</v>
      </c>
      <c r="X10" s="2" t="s">
        <v>886</v>
      </c>
      <c r="Y10" s="2" t="s">
        <v>886</v>
      </c>
      <c r="Z10" s="2" t="s">
        <v>886</v>
      </c>
      <c r="AA10" s="2" t="s">
        <v>886</v>
      </c>
      <c r="AB10" s="2" t="s">
        <v>886</v>
      </c>
      <c r="AC10" s="2" t="s">
        <v>886</v>
      </c>
      <c r="AD10" s="2" t="s">
        <v>886</v>
      </c>
      <c r="AE10" s="2" t="s">
        <v>886</v>
      </c>
      <c r="AF10" s="2" t="s">
        <v>886</v>
      </c>
      <c r="AG10" s="2" t="s">
        <v>886</v>
      </c>
    </row>
    <row r="11" spans="2:33" ht="28" x14ac:dyDescent="0.3">
      <c r="B11" s="18" t="s">
        <v>887</v>
      </c>
      <c r="C11" s="19" t="s">
        <v>888</v>
      </c>
      <c r="D11" s="3"/>
      <c r="E11" s="3"/>
      <c r="F11" s="32"/>
      <c r="G11" s="3"/>
      <c r="H11" s="3"/>
      <c r="I11" s="8">
        <f t="shared" ref="I11:V11" si="0">SUM(I8:I10)</f>
        <v>4000000</v>
      </c>
      <c r="J11" s="8">
        <f t="shared" si="0"/>
        <v>4000000</v>
      </c>
      <c r="K11" s="8">
        <f t="shared" si="0"/>
        <v>3975156</v>
      </c>
      <c r="L11" s="8">
        <f t="shared" si="0"/>
        <v>3998305</v>
      </c>
      <c r="M11" s="8">
        <f t="shared" si="0"/>
        <v>0</v>
      </c>
      <c r="N11" s="8">
        <f t="shared" si="0"/>
        <v>1695</v>
      </c>
      <c r="O11" s="8">
        <f t="shared" si="0"/>
        <v>0</v>
      </c>
      <c r="P11" s="8">
        <f t="shared" si="0"/>
        <v>1695</v>
      </c>
      <c r="Q11" s="8">
        <f t="shared" si="0"/>
        <v>0</v>
      </c>
      <c r="R11" s="8">
        <f t="shared" si="0"/>
        <v>4000000</v>
      </c>
      <c r="S11" s="8">
        <f t="shared" si="0"/>
        <v>0</v>
      </c>
      <c r="T11" s="8">
        <f t="shared" si="0"/>
        <v>0</v>
      </c>
      <c r="U11" s="8">
        <f t="shared" si="0"/>
        <v>0</v>
      </c>
      <c r="V11" s="8">
        <f t="shared" si="0"/>
        <v>35000</v>
      </c>
      <c r="W11" s="32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x14ac:dyDescent="0.3">
      <c r="B12" s="10" t="s">
        <v>886</v>
      </c>
      <c r="C12" s="20" t="s">
        <v>886</v>
      </c>
      <c r="D12" s="2" t="s">
        <v>886</v>
      </c>
      <c r="E12" s="2" t="s">
        <v>886</v>
      </c>
      <c r="F12" s="26" t="s">
        <v>886</v>
      </c>
      <c r="G12" s="2" t="s">
        <v>886</v>
      </c>
      <c r="H12" s="2" t="s">
        <v>886</v>
      </c>
      <c r="I12" s="6" t="s">
        <v>886</v>
      </c>
      <c r="J12" s="6" t="s">
        <v>886</v>
      </c>
      <c r="K12" s="6" t="s">
        <v>886</v>
      </c>
      <c r="L12" s="6" t="s">
        <v>886</v>
      </c>
      <c r="M12" s="6" t="s">
        <v>886</v>
      </c>
      <c r="N12" s="6" t="s">
        <v>886</v>
      </c>
      <c r="O12" s="6" t="s">
        <v>886</v>
      </c>
      <c r="P12" s="6" t="s">
        <v>886</v>
      </c>
      <c r="Q12" s="6" t="s">
        <v>886</v>
      </c>
      <c r="R12" s="6" t="s">
        <v>886</v>
      </c>
      <c r="S12" s="6" t="s">
        <v>886</v>
      </c>
      <c r="T12" s="6" t="s">
        <v>886</v>
      </c>
      <c r="U12" s="6" t="s">
        <v>886</v>
      </c>
      <c r="V12" s="6" t="s">
        <v>886</v>
      </c>
      <c r="W12" s="26" t="s">
        <v>886</v>
      </c>
      <c r="X12" s="2" t="s">
        <v>886</v>
      </c>
      <c r="Y12" s="2" t="s">
        <v>886</v>
      </c>
      <c r="Z12" s="2" t="s">
        <v>886</v>
      </c>
      <c r="AA12" s="2" t="s">
        <v>886</v>
      </c>
      <c r="AB12" s="2" t="s">
        <v>886</v>
      </c>
      <c r="AC12" s="2" t="s">
        <v>886</v>
      </c>
      <c r="AD12" s="2" t="s">
        <v>886</v>
      </c>
      <c r="AE12" s="2" t="s">
        <v>886</v>
      </c>
      <c r="AF12" s="2" t="s">
        <v>886</v>
      </c>
      <c r="AG12" s="2" t="s">
        <v>886</v>
      </c>
    </row>
    <row r="13" spans="2:33" x14ac:dyDescent="0.3">
      <c r="B13" s="7" t="s">
        <v>826</v>
      </c>
      <c r="C13" s="7" t="s">
        <v>1253</v>
      </c>
      <c r="D13" s="7" t="s">
        <v>8</v>
      </c>
      <c r="E13" s="5"/>
      <c r="F13" s="5"/>
      <c r="G13" s="7" t="s">
        <v>8</v>
      </c>
      <c r="H13" s="3"/>
      <c r="I13" s="5"/>
      <c r="J13" s="5"/>
      <c r="K13" s="5"/>
      <c r="L13" s="5"/>
      <c r="M13" s="5"/>
      <c r="N13" s="5"/>
      <c r="O13" s="5"/>
      <c r="P13" s="15">
        <f>M13+N13-O13</f>
        <v>0</v>
      </c>
      <c r="Q13" s="5"/>
      <c r="R13" s="5"/>
      <c r="S13" s="5"/>
      <c r="T13" s="5"/>
      <c r="U13" s="15">
        <f>S13+T13</f>
        <v>0</v>
      </c>
      <c r="V13" s="5"/>
      <c r="W13" s="5"/>
      <c r="X13" s="5"/>
      <c r="Y13" s="5"/>
      <c r="Z13" s="5"/>
      <c r="AA13" s="3"/>
      <c r="AB13" s="7" t="s">
        <v>8</v>
      </c>
      <c r="AC13" s="7" t="s">
        <v>8</v>
      </c>
      <c r="AD13" s="7" t="s">
        <v>8</v>
      </c>
      <c r="AE13" s="7" t="s">
        <v>8</v>
      </c>
      <c r="AF13" s="5"/>
      <c r="AG13" s="15" t="str">
        <f>CONCATENATE(IF(ISERROR(VLOOKUP(X13,NAICDes2020_ValidationCode,1,)),"",VLOOKUP(X13,NAICDes2020_LookupCode,2,)),".",IF(ISERROR(VLOOKUP(Y13,NAICDesModifier2020_ValidationCode,1,)),"",VLOOKUP(Y13,NAICDesModifier2020_LookupCode,2,))," ",IF(ISERROR(VLOOKUP(Z13,SVOAdminSymbolSCDBond2020_ValidationCode,1,)),"",VLOOKUP(Z13,SVOAdminSymbolSCDBond2020_LookupCode,2,)))</f>
        <v xml:space="preserve">. </v>
      </c>
    </row>
    <row r="14" spans="2:33" x14ac:dyDescent="0.3">
      <c r="B14" s="10" t="s">
        <v>886</v>
      </c>
      <c r="C14" s="20" t="s">
        <v>886</v>
      </c>
      <c r="D14" s="1" t="s">
        <v>886</v>
      </c>
      <c r="E14" s="1" t="s">
        <v>886</v>
      </c>
      <c r="F14" s="1" t="s">
        <v>886</v>
      </c>
      <c r="G14" s="1" t="s">
        <v>886</v>
      </c>
      <c r="H14" s="2" t="s">
        <v>886</v>
      </c>
      <c r="I14" s="1" t="s">
        <v>886</v>
      </c>
      <c r="J14" s="1" t="s">
        <v>886</v>
      </c>
      <c r="K14" s="1" t="s">
        <v>886</v>
      </c>
      <c r="L14" s="1" t="s">
        <v>886</v>
      </c>
      <c r="M14" s="1" t="s">
        <v>886</v>
      </c>
      <c r="N14" s="1" t="s">
        <v>886</v>
      </c>
      <c r="O14" s="1" t="s">
        <v>886</v>
      </c>
      <c r="P14" s="1" t="s">
        <v>886</v>
      </c>
      <c r="Q14" s="1" t="s">
        <v>886</v>
      </c>
      <c r="R14" s="1" t="s">
        <v>886</v>
      </c>
      <c r="S14" s="1" t="s">
        <v>886</v>
      </c>
      <c r="T14" s="1" t="s">
        <v>886</v>
      </c>
      <c r="U14" s="1" t="s">
        <v>886</v>
      </c>
      <c r="V14" s="1" t="s">
        <v>886</v>
      </c>
      <c r="W14" s="1" t="s">
        <v>886</v>
      </c>
      <c r="X14" s="1" t="s">
        <v>886</v>
      </c>
      <c r="Y14" s="1" t="s">
        <v>886</v>
      </c>
      <c r="Z14" s="1" t="s">
        <v>886</v>
      </c>
      <c r="AA14" s="2" t="s">
        <v>886</v>
      </c>
      <c r="AB14" s="1" t="s">
        <v>886</v>
      </c>
      <c r="AC14" s="1" t="s">
        <v>886</v>
      </c>
      <c r="AD14" s="1" t="s">
        <v>886</v>
      </c>
      <c r="AE14" s="1" t="s">
        <v>886</v>
      </c>
      <c r="AF14" s="1" t="s">
        <v>886</v>
      </c>
      <c r="AG14" s="1" t="s">
        <v>886</v>
      </c>
    </row>
    <row r="15" spans="2:33" ht="28" x14ac:dyDescent="0.3">
      <c r="B15" s="18" t="s">
        <v>1109</v>
      </c>
      <c r="C15" s="19" t="s">
        <v>634</v>
      </c>
      <c r="D15" s="4"/>
      <c r="E15" s="4"/>
      <c r="F15" s="4"/>
      <c r="G15" s="4"/>
      <c r="H15" s="3"/>
      <c r="I15" s="8">
        <f t="shared" ref="I15:V15" si="1">SUM(I12:I14)</f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  <c r="R15" s="8">
        <f t="shared" si="1"/>
        <v>0</v>
      </c>
      <c r="S15" s="8">
        <f t="shared" si="1"/>
        <v>0</v>
      </c>
      <c r="T15" s="8">
        <f t="shared" si="1"/>
        <v>0</v>
      </c>
      <c r="U15" s="8">
        <f t="shared" si="1"/>
        <v>0</v>
      </c>
      <c r="V15" s="8">
        <f t="shared" si="1"/>
        <v>0</v>
      </c>
      <c r="W15" s="4"/>
      <c r="X15" s="4"/>
      <c r="Y15" s="4"/>
      <c r="Z15" s="4"/>
      <c r="AA15" s="3"/>
      <c r="AB15" s="4"/>
      <c r="AC15" s="4"/>
      <c r="AD15" s="4"/>
      <c r="AE15" s="4"/>
      <c r="AF15" s="4"/>
      <c r="AG15" s="4"/>
    </row>
    <row r="16" spans="2:33" x14ac:dyDescent="0.3">
      <c r="B16" s="10" t="s">
        <v>886</v>
      </c>
      <c r="C16" s="20" t="s">
        <v>886</v>
      </c>
      <c r="D16" s="1" t="s">
        <v>886</v>
      </c>
      <c r="E16" s="1" t="s">
        <v>886</v>
      </c>
      <c r="F16" s="1" t="s">
        <v>886</v>
      </c>
      <c r="G16" s="1" t="s">
        <v>886</v>
      </c>
      <c r="H16" s="2" t="s">
        <v>886</v>
      </c>
      <c r="I16" s="6" t="s">
        <v>886</v>
      </c>
      <c r="J16" s="6" t="s">
        <v>886</v>
      </c>
      <c r="K16" s="6" t="s">
        <v>886</v>
      </c>
      <c r="L16" s="6" t="s">
        <v>886</v>
      </c>
      <c r="M16" s="6" t="s">
        <v>886</v>
      </c>
      <c r="N16" s="6" t="s">
        <v>886</v>
      </c>
      <c r="O16" s="6" t="s">
        <v>886</v>
      </c>
      <c r="P16" s="6" t="s">
        <v>886</v>
      </c>
      <c r="Q16" s="6" t="s">
        <v>886</v>
      </c>
      <c r="R16" s="6" t="s">
        <v>886</v>
      </c>
      <c r="S16" s="6" t="s">
        <v>886</v>
      </c>
      <c r="T16" s="6" t="s">
        <v>886</v>
      </c>
      <c r="U16" s="6" t="s">
        <v>886</v>
      </c>
      <c r="V16" s="6" t="s">
        <v>886</v>
      </c>
      <c r="W16" s="1" t="s">
        <v>886</v>
      </c>
      <c r="X16" s="1" t="s">
        <v>886</v>
      </c>
      <c r="Y16" s="1" t="s">
        <v>886</v>
      </c>
      <c r="Z16" s="1" t="s">
        <v>886</v>
      </c>
      <c r="AA16" s="2" t="s">
        <v>886</v>
      </c>
      <c r="AB16" s="1" t="s">
        <v>886</v>
      </c>
      <c r="AC16" s="1" t="s">
        <v>886</v>
      </c>
      <c r="AD16" s="1" t="s">
        <v>886</v>
      </c>
      <c r="AE16" s="1" t="s">
        <v>886</v>
      </c>
      <c r="AF16" s="1" t="s">
        <v>886</v>
      </c>
      <c r="AG16" s="1" t="s">
        <v>886</v>
      </c>
    </row>
    <row r="17" spans="2:33" x14ac:dyDescent="0.3">
      <c r="B17" s="7" t="s">
        <v>978</v>
      </c>
      <c r="C17" s="7" t="s">
        <v>1253</v>
      </c>
      <c r="D17" s="7" t="s">
        <v>8</v>
      </c>
      <c r="E17" s="5"/>
      <c r="F17" s="5"/>
      <c r="G17" s="7" t="s">
        <v>8</v>
      </c>
      <c r="H17" s="3"/>
      <c r="I17" s="5"/>
      <c r="J17" s="5"/>
      <c r="K17" s="5"/>
      <c r="L17" s="5"/>
      <c r="M17" s="5"/>
      <c r="N17" s="5"/>
      <c r="O17" s="5"/>
      <c r="P17" s="15">
        <f>M17+N17-O17</f>
        <v>0</v>
      </c>
      <c r="Q17" s="5"/>
      <c r="R17" s="5"/>
      <c r="S17" s="5"/>
      <c r="T17" s="5"/>
      <c r="U17" s="15">
        <f>S17+T17</f>
        <v>0</v>
      </c>
      <c r="V17" s="5"/>
      <c r="W17" s="5"/>
      <c r="X17" s="5"/>
      <c r="Y17" s="5"/>
      <c r="Z17" s="5"/>
      <c r="AA17" s="5"/>
      <c r="AB17" s="7" t="s">
        <v>8</v>
      </c>
      <c r="AC17" s="7" t="s">
        <v>8</v>
      </c>
      <c r="AD17" s="7" t="s">
        <v>8</v>
      </c>
      <c r="AE17" s="7" t="s">
        <v>8</v>
      </c>
      <c r="AF17" s="5"/>
      <c r="AG17" s="15" t="str">
        <f>CONCATENATE(IF(ISERROR(VLOOKUP(X17,NAICDes2020_ValidationCode,1,)),"",VLOOKUP(X17,NAICDes2020_LookupCode,2,)),".",IF(ISERROR(VLOOKUP(Y17,NAICDesModifier2020_ValidationCode,1,)),"",VLOOKUP(Y17,NAICDesModifier2020_LookupCode,2,))," ",IF(ISERROR(VLOOKUP(Z17,SVOAdminSymbolSCDBond2020_ValidationCode,1,)),"",VLOOKUP(Z17,SVOAdminSymbolSCDBond2020_LookupCode,2,)))</f>
        <v xml:space="preserve">. </v>
      </c>
    </row>
    <row r="18" spans="2:33" x14ac:dyDescent="0.3">
      <c r="B18" s="10" t="s">
        <v>886</v>
      </c>
      <c r="C18" s="20" t="s">
        <v>886</v>
      </c>
      <c r="D18" s="1" t="s">
        <v>886</v>
      </c>
      <c r="E18" s="1" t="s">
        <v>886</v>
      </c>
      <c r="F18" s="1" t="s">
        <v>886</v>
      </c>
      <c r="G18" s="1" t="s">
        <v>886</v>
      </c>
      <c r="H18" s="2" t="s">
        <v>886</v>
      </c>
      <c r="I18" s="1" t="s">
        <v>886</v>
      </c>
      <c r="J18" s="1" t="s">
        <v>886</v>
      </c>
      <c r="K18" s="1" t="s">
        <v>886</v>
      </c>
      <c r="L18" s="1" t="s">
        <v>886</v>
      </c>
      <c r="M18" s="1" t="s">
        <v>886</v>
      </c>
      <c r="N18" s="1" t="s">
        <v>886</v>
      </c>
      <c r="O18" s="1" t="s">
        <v>886</v>
      </c>
      <c r="P18" s="1" t="s">
        <v>886</v>
      </c>
      <c r="Q18" s="1" t="s">
        <v>886</v>
      </c>
      <c r="R18" s="1" t="s">
        <v>886</v>
      </c>
      <c r="S18" s="1" t="s">
        <v>886</v>
      </c>
      <c r="T18" s="1" t="s">
        <v>886</v>
      </c>
      <c r="U18" s="1" t="s">
        <v>886</v>
      </c>
      <c r="V18" s="1" t="s">
        <v>886</v>
      </c>
      <c r="W18" s="1" t="s">
        <v>886</v>
      </c>
      <c r="X18" s="1" t="s">
        <v>886</v>
      </c>
      <c r="Y18" s="1" t="s">
        <v>886</v>
      </c>
      <c r="Z18" s="1" t="s">
        <v>886</v>
      </c>
      <c r="AA18" s="1" t="s">
        <v>886</v>
      </c>
      <c r="AB18" s="1" t="s">
        <v>886</v>
      </c>
      <c r="AC18" s="1" t="s">
        <v>886</v>
      </c>
      <c r="AD18" s="1" t="s">
        <v>886</v>
      </c>
      <c r="AE18" s="1" t="s">
        <v>886</v>
      </c>
      <c r="AF18" s="1" t="s">
        <v>886</v>
      </c>
      <c r="AG18" s="1" t="s">
        <v>886</v>
      </c>
    </row>
    <row r="19" spans="2:33" ht="28" x14ac:dyDescent="0.3">
      <c r="B19" s="18" t="s">
        <v>1254</v>
      </c>
      <c r="C19" s="19" t="s">
        <v>635</v>
      </c>
      <c r="D19" s="4"/>
      <c r="E19" s="4"/>
      <c r="F19" s="4"/>
      <c r="G19" s="4"/>
      <c r="H19" s="3"/>
      <c r="I19" s="8">
        <f t="shared" ref="I19:V19" si="2">SUM(I16:I18)</f>
        <v>0</v>
      </c>
      <c r="J19" s="8">
        <f t="shared" si="2"/>
        <v>0</v>
      </c>
      <c r="K19" s="8">
        <f t="shared" si="2"/>
        <v>0</v>
      </c>
      <c r="L19" s="8">
        <f t="shared" si="2"/>
        <v>0</v>
      </c>
      <c r="M19" s="8">
        <f t="shared" si="2"/>
        <v>0</v>
      </c>
      <c r="N19" s="8">
        <f t="shared" si="2"/>
        <v>0</v>
      </c>
      <c r="O19" s="8">
        <f t="shared" si="2"/>
        <v>0</v>
      </c>
      <c r="P19" s="8">
        <f t="shared" si="2"/>
        <v>0</v>
      </c>
      <c r="Q19" s="8">
        <f t="shared" si="2"/>
        <v>0</v>
      </c>
      <c r="R19" s="8">
        <f t="shared" si="2"/>
        <v>0</v>
      </c>
      <c r="S19" s="8">
        <f t="shared" si="2"/>
        <v>0</v>
      </c>
      <c r="T19" s="8">
        <f t="shared" si="2"/>
        <v>0</v>
      </c>
      <c r="U19" s="8">
        <f t="shared" si="2"/>
        <v>0</v>
      </c>
      <c r="V19" s="8">
        <f t="shared" si="2"/>
        <v>0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2:33" x14ac:dyDescent="0.3">
      <c r="B20" s="10" t="s">
        <v>886</v>
      </c>
      <c r="C20" s="20" t="s">
        <v>886</v>
      </c>
      <c r="D20" s="1" t="s">
        <v>886</v>
      </c>
      <c r="E20" s="1" t="s">
        <v>886</v>
      </c>
      <c r="F20" s="1" t="s">
        <v>886</v>
      </c>
      <c r="G20" s="1" t="s">
        <v>886</v>
      </c>
      <c r="H20" s="2" t="s">
        <v>886</v>
      </c>
      <c r="I20" s="6" t="s">
        <v>886</v>
      </c>
      <c r="J20" s="6" t="s">
        <v>886</v>
      </c>
      <c r="K20" s="6" t="s">
        <v>886</v>
      </c>
      <c r="L20" s="6" t="s">
        <v>886</v>
      </c>
      <c r="M20" s="6" t="s">
        <v>886</v>
      </c>
      <c r="N20" s="6" t="s">
        <v>886</v>
      </c>
      <c r="O20" s="6" t="s">
        <v>886</v>
      </c>
      <c r="P20" s="6" t="s">
        <v>886</v>
      </c>
      <c r="Q20" s="6" t="s">
        <v>886</v>
      </c>
      <c r="R20" s="6" t="s">
        <v>886</v>
      </c>
      <c r="S20" s="6" t="s">
        <v>886</v>
      </c>
      <c r="T20" s="6" t="s">
        <v>886</v>
      </c>
      <c r="U20" s="6" t="s">
        <v>886</v>
      </c>
      <c r="V20" s="6" t="s">
        <v>886</v>
      </c>
      <c r="W20" s="1" t="s">
        <v>886</v>
      </c>
      <c r="X20" s="1" t="s">
        <v>886</v>
      </c>
      <c r="Y20" s="1" t="s">
        <v>886</v>
      </c>
      <c r="Z20" s="1" t="s">
        <v>886</v>
      </c>
      <c r="AA20" s="1" t="s">
        <v>886</v>
      </c>
      <c r="AB20" s="1" t="s">
        <v>886</v>
      </c>
      <c r="AC20" s="1" t="s">
        <v>886</v>
      </c>
      <c r="AD20" s="1" t="s">
        <v>886</v>
      </c>
      <c r="AE20" s="1" t="s">
        <v>886</v>
      </c>
      <c r="AF20" s="1" t="s">
        <v>886</v>
      </c>
      <c r="AG20" s="1" t="s">
        <v>886</v>
      </c>
    </row>
    <row r="21" spans="2:33" x14ac:dyDescent="0.3">
      <c r="B21" s="7" t="s">
        <v>1180</v>
      </c>
      <c r="C21" s="7" t="s">
        <v>1253</v>
      </c>
      <c r="D21" s="7" t="s">
        <v>8</v>
      </c>
      <c r="E21" s="5"/>
      <c r="F21" s="5"/>
      <c r="G21" s="7" t="s">
        <v>8</v>
      </c>
      <c r="H21" s="3"/>
      <c r="I21" s="5"/>
      <c r="J21" s="5"/>
      <c r="K21" s="5"/>
      <c r="L21" s="5"/>
      <c r="M21" s="5"/>
      <c r="N21" s="5"/>
      <c r="O21" s="5"/>
      <c r="P21" s="15">
        <f>M21+N21-O21</f>
        <v>0</v>
      </c>
      <c r="Q21" s="5"/>
      <c r="R21" s="5"/>
      <c r="S21" s="5"/>
      <c r="T21" s="5"/>
      <c r="U21" s="15">
        <f>S21+T21</f>
        <v>0</v>
      </c>
      <c r="V21" s="5"/>
      <c r="W21" s="5"/>
      <c r="X21" s="5"/>
      <c r="Y21" s="5"/>
      <c r="Z21" s="5"/>
      <c r="AA21" s="5"/>
      <c r="AB21" s="7" t="s">
        <v>8</v>
      </c>
      <c r="AC21" s="7" t="s">
        <v>8</v>
      </c>
      <c r="AD21" s="7" t="s">
        <v>8</v>
      </c>
      <c r="AE21" s="7" t="s">
        <v>8</v>
      </c>
      <c r="AF21" s="5"/>
      <c r="AG21" s="15" t="str">
        <f>CONCATENATE(IF(ISERROR(VLOOKUP(X21,NAICDes2020_ValidationCode,1,)),"",VLOOKUP(X21,NAICDes2020_LookupCode,2,)),".",IF(ISERROR(VLOOKUP(Y21,NAICDesModifier2020_ValidationCode,1,)),"",VLOOKUP(Y21,NAICDesModifier2020_LookupCode,2,))," ",IF(ISERROR(VLOOKUP(Z21,SVOAdminSymbolSCDBond2020_ValidationCode,1,)),"",VLOOKUP(Z21,SVOAdminSymbolSCDBond2020_LookupCode,2,)))</f>
        <v xml:space="preserve">. </v>
      </c>
    </row>
    <row r="22" spans="2:33" x14ac:dyDescent="0.3">
      <c r="B22" s="10" t="s">
        <v>886</v>
      </c>
      <c r="C22" s="20" t="s">
        <v>886</v>
      </c>
      <c r="D22" s="1" t="s">
        <v>886</v>
      </c>
      <c r="E22" s="1" t="s">
        <v>886</v>
      </c>
      <c r="F22" s="1" t="s">
        <v>886</v>
      </c>
      <c r="G22" s="1" t="s">
        <v>886</v>
      </c>
      <c r="H22" s="2" t="s">
        <v>886</v>
      </c>
      <c r="I22" s="1" t="s">
        <v>886</v>
      </c>
      <c r="J22" s="1" t="s">
        <v>886</v>
      </c>
      <c r="K22" s="1" t="s">
        <v>886</v>
      </c>
      <c r="L22" s="1" t="s">
        <v>886</v>
      </c>
      <c r="M22" s="1" t="s">
        <v>886</v>
      </c>
      <c r="N22" s="1" t="s">
        <v>886</v>
      </c>
      <c r="O22" s="1" t="s">
        <v>886</v>
      </c>
      <c r="P22" s="1" t="s">
        <v>886</v>
      </c>
      <c r="Q22" s="1" t="s">
        <v>886</v>
      </c>
      <c r="R22" s="1" t="s">
        <v>886</v>
      </c>
      <c r="S22" s="1" t="s">
        <v>886</v>
      </c>
      <c r="T22" s="1" t="s">
        <v>886</v>
      </c>
      <c r="U22" s="1" t="s">
        <v>886</v>
      </c>
      <c r="V22" s="1" t="s">
        <v>886</v>
      </c>
      <c r="W22" s="1" t="s">
        <v>886</v>
      </c>
      <c r="X22" s="1" t="s">
        <v>886</v>
      </c>
      <c r="Y22" s="1" t="s">
        <v>886</v>
      </c>
      <c r="Z22" s="1" t="s">
        <v>886</v>
      </c>
      <c r="AA22" s="1" t="s">
        <v>886</v>
      </c>
      <c r="AB22" s="1" t="s">
        <v>886</v>
      </c>
      <c r="AC22" s="1" t="s">
        <v>886</v>
      </c>
      <c r="AD22" s="1" t="s">
        <v>886</v>
      </c>
      <c r="AE22" s="1" t="s">
        <v>886</v>
      </c>
      <c r="AF22" s="1" t="s">
        <v>886</v>
      </c>
      <c r="AG22" s="1" t="s">
        <v>886</v>
      </c>
    </row>
    <row r="23" spans="2:33" ht="42" x14ac:dyDescent="0.3">
      <c r="B23" s="18" t="s">
        <v>9</v>
      </c>
      <c r="C23" s="19" t="s">
        <v>979</v>
      </c>
      <c r="D23" s="4"/>
      <c r="E23" s="4"/>
      <c r="F23" s="4"/>
      <c r="G23" s="4"/>
      <c r="H23" s="3"/>
      <c r="I23" s="8">
        <f t="shared" ref="I23:V23" si="3">SUM(I20:I22)</f>
        <v>0</v>
      </c>
      <c r="J23" s="8">
        <f t="shared" si="3"/>
        <v>0</v>
      </c>
      <c r="K23" s="8">
        <f t="shared" si="3"/>
        <v>0</v>
      </c>
      <c r="L23" s="8">
        <f t="shared" si="3"/>
        <v>0</v>
      </c>
      <c r="M23" s="8">
        <f t="shared" si="3"/>
        <v>0</v>
      </c>
      <c r="N23" s="8">
        <f t="shared" si="3"/>
        <v>0</v>
      </c>
      <c r="O23" s="8">
        <f t="shared" si="3"/>
        <v>0</v>
      </c>
      <c r="P23" s="8">
        <f t="shared" si="3"/>
        <v>0</v>
      </c>
      <c r="Q23" s="8">
        <f t="shared" si="3"/>
        <v>0</v>
      </c>
      <c r="R23" s="8">
        <f t="shared" si="3"/>
        <v>0</v>
      </c>
      <c r="S23" s="8">
        <f t="shared" si="3"/>
        <v>0</v>
      </c>
      <c r="T23" s="8">
        <f t="shared" si="3"/>
        <v>0</v>
      </c>
      <c r="U23" s="8">
        <f t="shared" si="3"/>
        <v>0</v>
      </c>
      <c r="V23" s="8">
        <f t="shared" si="3"/>
        <v>0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2:33" x14ac:dyDescent="0.3">
      <c r="B24" s="10" t="s">
        <v>886</v>
      </c>
      <c r="C24" s="20" t="s">
        <v>886</v>
      </c>
      <c r="D24" s="1" t="s">
        <v>886</v>
      </c>
      <c r="E24" s="1" t="s">
        <v>886</v>
      </c>
      <c r="F24" s="1" t="s">
        <v>886</v>
      </c>
      <c r="G24" s="1" t="s">
        <v>886</v>
      </c>
      <c r="H24" s="2" t="s">
        <v>886</v>
      </c>
      <c r="I24" s="6" t="s">
        <v>886</v>
      </c>
      <c r="J24" s="6" t="s">
        <v>886</v>
      </c>
      <c r="K24" s="6" t="s">
        <v>886</v>
      </c>
      <c r="L24" s="6" t="s">
        <v>886</v>
      </c>
      <c r="M24" s="6" t="s">
        <v>886</v>
      </c>
      <c r="N24" s="6" t="s">
        <v>886</v>
      </c>
      <c r="O24" s="6" t="s">
        <v>886</v>
      </c>
      <c r="P24" s="6" t="s">
        <v>886</v>
      </c>
      <c r="Q24" s="6" t="s">
        <v>886</v>
      </c>
      <c r="R24" s="6" t="s">
        <v>886</v>
      </c>
      <c r="S24" s="6" t="s">
        <v>886</v>
      </c>
      <c r="T24" s="6" t="s">
        <v>886</v>
      </c>
      <c r="U24" s="6" t="s">
        <v>886</v>
      </c>
      <c r="V24" s="6" t="s">
        <v>886</v>
      </c>
      <c r="W24" s="1" t="s">
        <v>886</v>
      </c>
      <c r="X24" s="1" t="s">
        <v>886</v>
      </c>
      <c r="Y24" s="1" t="s">
        <v>886</v>
      </c>
      <c r="Z24" s="1" t="s">
        <v>886</v>
      </c>
      <c r="AA24" s="1" t="s">
        <v>886</v>
      </c>
      <c r="AB24" s="1" t="s">
        <v>886</v>
      </c>
      <c r="AC24" s="1" t="s">
        <v>886</v>
      </c>
      <c r="AD24" s="1" t="s">
        <v>886</v>
      </c>
      <c r="AE24" s="1" t="s">
        <v>886</v>
      </c>
      <c r="AF24" s="1" t="s">
        <v>886</v>
      </c>
      <c r="AG24" s="1" t="s">
        <v>886</v>
      </c>
    </row>
    <row r="25" spans="2:33" x14ac:dyDescent="0.3">
      <c r="B25" s="7" t="s">
        <v>1348</v>
      </c>
      <c r="C25" s="7" t="s">
        <v>1253</v>
      </c>
      <c r="D25" s="7" t="s">
        <v>8</v>
      </c>
      <c r="E25" s="9"/>
      <c r="F25" s="44"/>
      <c r="G25" s="7" t="s">
        <v>8</v>
      </c>
      <c r="H25" s="3"/>
      <c r="I25" s="5"/>
      <c r="J25" s="5"/>
      <c r="K25" s="5"/>
      <c r="L25" s="5"/>
      <c r="M25" s="5"/>
      <c r="N25" s="5"/>
      <c r="O25" s="5"/>
      <c r="P25" s="15">
        <f>M25+N25-O25</f>
        <v>0</v>
      </c>
      <c r="Q25" s="5"/>
      <c r="R25" s="5"/>
      <c r="S25" s="5"/>
      <c r="T25" s="5"/>
      <c r="U25" s="15">
        <f>S25+T25</f>
        <v>0</v>
      </c>
      <c r="V25" s="5"/>
      <c r="W25" s="44"/>
      <c r="X25" s="9"/>
      <c r="Y25" s="9"/>
      <c r="Z25" s="9"/>
      <c r="AA25" s="5"/>
      <c r="AB25" s="7" t="s">
        <v>8</v>
      </c>
      <c r="AC25" s="7" t="s">
        <v>8</v>
      </c>
      <c r="AD25" s="7" t="s">
        <v>8</v>
      </c>
      <c r="AE25" s="7" t="s">
        <v>8</v>
      </c>
      <c r="AF25" s="9"/>
      <c r="AG25" s="12" t="str">
        <f>CONCATENATE(IF(ISERROR(VLOOKUP(X25,NAICDes2020_ValidationCode,1,)),"",VLOOKUP(X25,NAICDes2020_LookupCode,2,)),".",IF(ISERROR(VLOOKUP(Y25,NAICDesModifier2020_ValidationCode,1,)),"",VLOOKUP(Y25,NAICDesModifier2020_LookupCode,2,))," ",IF(ISERROR(VLOOKUP(Z25,SVOAdminSymbolSCDBond2020_ValidationCode,1,)),"",VLOOKUP(Z25,SVOAdminSymbolSCDBond2020_LookupCode,2,)))</f>
        <v xml:space="preserve">. </v>
      </c>
    </row>
    <row r="26" spans="2:33" x14ac:dyDescent="0.3">
      <c r="B26" s="10" t="s">
        <v>886</v>
      </c>
      <c r="C26" s="20" t="s">
        <v>886</v>
      </c>
      <c r="D26" s="10" t="s">
        <v>886</v>
      </c>
      <c r="E26" s="2" t="s">
        <v>886</v>
      </c>
      <c r="F26" s="26" t="s">
        <v>886</v>
      </c>
      <c r="G26" s="10" t="s">
        <v>886</v>
      </c>
      <c r="H26" s="2" t="s">
        <v>886</v>
      </c>
      <c r="I26" s="1" t="s">
        <v>886</v>
      </c>
      <c r="J26" s="1" t="s">
        <v>886</v>
      </c>
      <c r="K26" s="1" t="s">
        <v>886</v>
      </c>
      <c r="L26" s="1" t="s">
        <v>886</v>
      </c>
      <c r="M26" s="1" t="s">
        <v>886</v>
      </c>
      <c r="N26" s="1" t="s">
        <v>886</v>
      </c>
      <c r="O26" s="1" t="s">
        <v>886</v>
      </c>
      <c r="P26" s="1" t="s">
        <v>886</v>
      </c>
      <c r="Q26" s="1" t="s">
        <v>886</v>
      </c>
      <c r="R26" s="1" t="s">
        <v>886</v>
      </c>
      <c r="S26" s="1" t="s">
        <v>886</v>
      </c>
      <c r="T26" s="1" t="s">
        <v>886</v>
      </c>
      <c r="U26" s="1" t="s">
        <v>886</v>
      </c>
      <c r="V26" s="1" t="s">
        <v>886</v>
      </c>
      <c r="W26" s="26" t="s">
        <v>886</v>
      </c>
      <c r="X26" s="2" t="s">
        <v>886</v>
      </c>
      <c r="Y26" s="2" t="s">
        <v>886</v>
      </c>
      <c r="Z26" s="2" t="s">
        <v>886</v>
      </c>
      <c r="AA26" s="1" t="s">
        <v>886</v>
      </c>
      <c r="AB26" s="10" t="s">
        <v>886</v>
      </c>
      <c r="AC26" s="10" t="s">
        <v>886</v>
      </c>
      <c r="AD26" s="10" t="s">
        <v>886</v>
      </c>
      <c r="AE26" s="10" t="s">
        <v>886</v>
      </c>
      <c r="AF26" s="2" t="s">
        <v>886</v>
      </c>
      <c r="AG26" s="2" t="s">
        <v>886</v>
      </c>
    </row>
    <row r="27" spans="2:33" ht="28" x14ac:dyDescent="0.3">
      <c r="B27" s="18" t="s">
        <v>176</v>
      </c>
      <c r="C27" s="19" t="s">
        <v>177</v>
      </c>
      <c r="D27" s="27"/>
      <c r="E27" s="3"/>
      <c r="F27" s="32"/>
      <c r="G27" s="27"/>
      <c r="H27" s="3"/>
      <c r="I27" s="8">
        <f t="shared" ref="I27:V27" si="4">SUM(I24:I26)</f>
        <v>0</v>
      </c>
      <c r="J27" s="8">
        <f t="shared" si="4"/>
        <v>0</v>
      </c>
      <c r="K27" s="8">
        <f t="shared" si="4"/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0</v>
      </c>
      <c r="P27" s="8">
        <f t="shared" si="4"/>
        <v>0</v>
      </c>
      <c r="Q27" s="8">
        <f t="shared" si="4"/>
        <v>0</v>
      </c>
      <c r="R27" s="8">
        <f t="shared" si="4"/>
        <v>0</v>
      </c>
      <c r="S27" s="8">
        <f t="shared" si="4"/>
        <v>0</v>
      </c>
      <c r="T27" s="8">
        <f t="shared" si="4"/>
        <v>0</v>
      </c>
      <c r="U27" s="8">
        <f t="shared" si="4"/>
        <v>0</v>
      </c>
      <c r="V27" s="8">
        <f t="shared" si="4"/>
        <v>0</v>
      </c>
      <c r="W27" s="32"/>
      <c r="X27" s="3"/>
      <c r="Y27" s="3"/>
      <c r="Z27" s="3"/>
      <c r="AA27" s="4"/>
      <c r="AB27" s="27"/>
      <c r="AC27" s="27"/>
      <c r="AD27" s="27"/>
      <c r="AE27" s="27"/>
      <c r="AF27" s="3"/>
      <c r="AG27" s="3"/>
    </row>
    <row r="28" spans="2:33" x14ac:dyDescent="0.3">
      <c r="B28" s="10" t="s">
        <v>886</v>
      </c>
      <c r="C28" s="20" t="s">
        <v>886</v>
      </c>
      <c r="D28" s="10" t="s">
        <v>886</v>
      </c>
      <c r="E28" s="2" t="s">
        <v>886</v>
      </c>
      <c r="F28" s="26" t="s">
        <v>886</v>
      </c>
      <c r="G28" s="10" t="s">
        <v>886</v>
      </c>
      <c r="H28" s="2" t="s">
        <v>886</v>
      </c>
      <c r="I28" s="6" t="s">
        <v>886</v>
      </c>
      <c r="J28" s="6" t="s">
        <v>886</v>
      </c>
      <c r="K28" s="6" t="s">
        <v>886</v>
      </c>
      <c r="L28" s="6" t="s">
        <v>886</v>
      </c>
      <c r="M28" s="6" t="s">
        <v>886</v>
      </c>
      <c r="N28" s="6" t="s">
        <v>886</v>
      </c>
      <c r="O28" s="6" t="s">
        <v>886</v>
      </c>
      <c r="P28" s="6" t="s">
        <v>886</v>
      </c>
      <c r="Q28" s="6" t="s">
        <v>886</v>
      </c>
      <c r="R28" s="6" t="s">
        <v>886</v>
      </c>
      <c r="S28" s="6" t="s">
        <v>886</v>
      </c>
      <c r="T28" s="6" t="s">
        <v>886</v>
      </c>
      <c r="U28" s="6" t="s">
        <v>886</v>
      </c>
      <c r="V28" s="6" t="s">
        <v>886</v>
      </c>
      <c r="W28" s="26" t="s">
        <v>886</v>
      </c>
      <c r="X28" s="2" t="s">
        <v>886</v>
      </c>
      <c r="Y28" s="2" t="s">
        <v>886</v>
      </c>
      <c r="Z28" s="2" t="s">
        <v>886</v>
      </c>
      <c r="AA28" s="1" t="s">
        <v>886</v>
      </c>
      <c r="AB28" s="10" t="s">
        <v>886</v>
      </c>
      <c r="AC28" s="10" t="s">
        <v>886</v>
      </c>
      <c r="AD28" s="10" t="s">
        <v>886</v>
      </c>
      <c r="AE28" s="10" t="s">
        <v>886</v>
      </c>
      <c r="AF28" s="2" t="s">
        <v>886</v>
      </c>
      <c r="AG28" s="2" t="s">
        <v>886</v>
      </c>
    </row>
    <row r="29" spans="2:33" x14ac:dyDescent="0.3">
      <c r="B29" s="33" t="s">
        <v>889</v>
      </c>
      <c r="C29" s="11" t="s">
        <v>487</v>
      </c>
      <c r="D29" s="13" t="s">
        <v>566</v>
      </c>
      <c r="E29" s="21"/>
      <c r="F29" s="37">
        <v>45070</v>
      </c>
      <c r="G29" s="11" t="s">
        <v>1355</v>
      </c>
      <c r="H29" s="3"/>
      <c r="I29" s="24">
        <v>4864200</v>
      </c>
      <c r="J29" s="24">
        <v>5000000</v>
      </c>
      <c r="K29" s="24">
        <v>4784250</v>
      </c>
      <c r="L29" s="24">
        <v>4914259</v>
      </c>
      <c r="M29" s="24">
        <v>0</v>
      </c>
      <c r="N29" s="24">
        <v>13944</v>
      </c>
      <c r="O29" s="24">
        <v>0</v>
      </c>
      <c r="P29" s="8">
        <f t="shared" ref="P29:P227" si="5">M29+N29-O29</f>
        <v>13944</v>
      </c>
      <c r="Q29" s="24">
        <v>0</v>
      </c>
      <c r="R29" s="24">
        <v>4928203</v>
      </c>
      <c r="S29" s="24">
        <v>0</v>
      </c>
      <c r="T29" s="24">
        <v>-64003</v>
      </c>
      <c r="U29" s="8">
        <f t="shared" ref="U29:U227" si="6">S29+T29</f>
        <v>-64003</v>
      </c>
      <c r="V29" s="24">
        <v>96000</v>
      </c>
      <c r="W29" s="37">
        <v>45791</v>
      </c>
      <c r="X29" s="21">
        <v>2</v>
      </c>
      <c r="Y29" s="21" t="s">
        <v>1108</v>
      </c>
      <c r="Z29" s="21" t="s">
        <v>85</v>
      </c>
      <c r="AA29" s="4"/>
      <c r="AB29" s="11" t="s">
        <v>393</v>
      </c>
      <c r="AC29" s="11" t="s">
        <v>567</v>
      </c>
      <c r="AD29" s="11" t="s">
        <v>8</v>
      </c>
      <c r="AE29" s="11" t="s">
        <v>8</v>
      </c>
      <c r="AF29" s="21">
        <v>6</v>
      </c>
      <c r="AG29" s="12" t="str">
        <f t="shared" ref="AG29:AG227" si="7">CONCATENATE(IF(ISERROR(VLOOKUP(X29,NAICDes2020_ValidationCode,1,)),"",VLOOKUP(X29,NAICDes2020_LookupCode,2,)),".",IF(ISERROR(VLOOKUP(Y29,NAICDesModifier2020_ValidationCode,1,)),"",VLOOKUP(Y29,NAICDesModifier2020_LookupCode,2,))," ",IF(ISERROR(VLOOKUP(Z29,SVOAdminSymbolSCDBond2020_ValidationCode,1,)),"",VLOOKUP(Z29,SVOAdminSymbolSCDBond2020_LookupCode,2,)))</f>
        <v>2.A FE</v>
      </c>
    </row>
    <row r="30" spans="2:33" ht="28" x14ac:dyDescent="0.3">
      <c r="B30" s="33" t="s">
        <v>1255</v>
      </c>
      <c r="C30" s="11" t="s">
        <v>666</v>
      </c>
      <c r="D30" s="13" t="s">
        <v>845</v>
      </c>
      <c r="E30" s="21"/>
      <c r="F30" s="37">
        <v>45033</v>
      </c>
      <c r="G30" s="11" t="s">
        <v>270</v>
      </c>
      <c r="H30" s="3"/>
      <c r="I30" s="24">
        <v>15335473</v>
      </c>
      <c r="J30" s="24">
        <v>15753000</v>
      </c>
      <c r="K30" s="24">
        <v>15341200</v>
      </c>
      <c r="L30" s="24">
        <v>15598091</v>
      </c>
      <c r="M30" s="24">
        <v>0</v>
      </c>
      <c r="N30" s="24">
        <v>20314</v>
      </c>
      <c r="O30" s="24">
        <v>0</v>
      </c>
      <c r="P30" s="8">
        <f t="shared" si="5"/>
        <v>20314</v>
      </c>
      <c r="Q30" s="24">
        <v>0</v>
      </c>
      <c r="R30" s="24">
        <v>15618405</v>
      </c>
      <c r="S30" s="24">
        <v>0</v>
      </c>
      <c r="T30" s="24">
        <v>-282932</v>
      </c>
      <c r="U30" s="8">
        <f t="shared" si="6"/>
        <v>-282932</v>
      </c>
      <c r="V30" s="24">
        <v>294318</v>
      </c>
      <c r="W30" s="37">
        <v>45731</v>
      </c>
      <c r="X30" s="21">
        <v>1</v>
      </c>
      <c r="Y30" s="21" t="s">
        <v>86</v>
      </c>
      <c r="Z30" s="21" t="s">
        <v>85</v>
      </c>
      <c r="AA30" s="4"/>
      <c r="AB30" s="11" t="s">
        <v>918</v>
      </c>
      <c r="AC30" s="11" t="s">
        <v>488</v>
      </c>
      <c r="AD30" s="11" t="s">
        <v>8</v>
      </c>
      <c r="AE30" s="11" t="s">
        <v>8</v>
      </c>
      <c r="AF30" s="21">
        <v>6</v>
      </c>
      <c r="AG30" s="12" t="str">
        <f t="shared" si="7"/>
        <v>1.F FE</v>
      </c>
    </row>
    <row r="31" spans="2:33" ht="28" x14ac:dyDescent="0.3">
      <c r="B31" s="33" t="s">
        <v>179</v>
      </c>
      <c r="C31" s="11" t="s">
        <v>122</v>
      </c>
      <c r="D31" s="13" t="s">
        <v>667</v>
      </c>
      <c r="E31" s="21"/>
      <c r="F31" s="37">
        <v>45092</v>
      </c>
      <c r="G31" s="11" t="s">
        <v>214</v>
      </c>
      <c r="H31" s="3"/>
      <c r="I31" s="24">
        <v>5000000</v>
      </c>
      <c r="J31" s="24">
        <v>5000000</v>
      </c>
      <c r="K31" s="24">
        <v>4997500</v>
      </c>
      <c r="L31" s="24">
        <v>4999754</v>
      </c>
      <c r="M31" s="24">
        <v>0</v>
      </c>
      <c r="N31" s="24">
        <v>246</v>
      </c>
      <c r="O31" s="24">
        <v>0</v>
      </c>
      <c r="P31" s="8">
        <f t="shared" si="5"/>
        <v>246</v>
      </c>
      <c r="Q31" s="24">
        <v>0</v>
      </c>
      <c r="R31" s="24">
        <v>5000000</v>
      </c>
      <c r="S31" s="24">
        <v>0</v>
      </c>
      <c r="T31" s="24">
        <v>0</v>
      </c>
      <c r="U31" s="8">
        <f t="shared" si="6"/>
        <v>0</v>
      </c>
      <c r="V31" s="24">
        <v>93750</v>
      </c>
      <c r="W31" s="37">
        <v>45092</v>
      </c>
      <c r="X31" s="21">
        <v>2</v>
      </c>
      <c r="Y31" s="21" t="s">
        <v>13</v>
      </c>
      <c r="Z31" s="21" t="s">
        <v>85</v>
      </c>
      <c r="AA31" s="4"/>
      <c r="AB31" s="11" t="s">
        <v>8</v>
      </c>
      <c r="AC31" s="13" t="s">
        <v>1384</v>
      </c>
      <c r="AD31" s="11" t="s">
        <v>266</v>
      </c>
      <c r="AE31" s="11" t="s">
        <v>8</v>
      </c>
      <c r="AF31" s="21">
        <v>6</v>
      </c>
      <c r="AG31" s="12" t="str">
        <f t="shared" si="7"/>
        <v>2.B FE</v>
      </c>
    </row>
    <row r="32" spans="2:33" ht="42" x14ac:dyDescent="0.3">
      <c r="B32" s="33" t="s">
        <v>542</v>
      </c>
      <c r="C32" s="11" t="s">
        <v>1190</v>
      </c>
      <c r="D32" s="13" t="s">
        <v>32</v>
      </c>
      <c r="E32" s="21"/>
      <c r="F32" s="37">
        <v>45031</v>
      </c>
      <c r="G32" s="11" t="s">
        <v>270</v>
      </c>
      <c r="H32" s="3"/>
      <c r="I32" s="24">
        <v>223739</v>
      </c>
      <c r="J32" s="24">
        <v>223739</v>
      </c>
      <c r="K32" s="24">
        <v>219507</v>
      </c>
      <c r="L32" s="24">
        <v>220915</v>
      </c>
      <c r="M32" s="24">
        <v>0</v>
      </c>
      <c r="N32" s="24">
        <v>2824</v>
      </c>
      <c r="O32" s="24">
        <v>0</v>
      </c>
      <c r="P32" s="8">
        <f t="shared" si="5"/>
        <v>2824</v>
      </c>
      <c r="Q32" s="24">
        <v>0</v>
      </c>
      <c r="R32" s="24">
        <v>223739</v>
      </c>
      <c r="S32" s="24">
        <v>0</v>
      </c>
      <c r="T32" s="24">
        <v>0</v>
      </c>
      <c r="U32" s="8">
        <f t="shared" si="6"/>
        <v>0</v>
      </c>
      <c r="V32" s="24">
        <v>3356</v>
      </c>
      <c r="W32" s="37">
        <v>47041</v>
      </c>
      <c r="X32" s="21">
        <v>2</v>
      </c>
      <c r="Y32" s="21" t="s">
        <v>1108</v>
      </c>
      <c r="Z32" s="21" t="s">
        <v>85</v>
      </c>
      <c r="AA32" s="4"/>
      <c r="AB32" s="11" t="s">
        <v>8</v>
      </c>
      <c r="AC32" s="13" t="s">
        <v>1013</v>
      </c>
      <c r="AD32" s="13" t="s">
        <v>1013</v>
      </c>
      <c r="AE32" s="11" t="s">
        <v>8</v>
      </c>
      <c r="AF32" s="21">
        <v>6</v>
      </c>
      <c r="AG32" s="12" t="str">
        <f t="shared" si="7"/>
        <v>2.A FE</v>
      </c>
    </row>
    <row r="33" spans="2:33" ht="42" x14ac:dyDescent="0.3">
      <c r="B33" s="33" t="s">
        <v>891</v>
      </c>
      <c r="C33" s="11" t="s">
        <v>123</v>
      </c>
      <c r="D33" s="13" t="s">
        <v>215</v>
      </c>
      <c r="E33" s="21"/>
      <c r="F33" s="37">
        <v>45068</v>
      </c>
      <c r="G33" s="13" t="s">
        <v>388</v>
      </c>
      <c r="H33" s="3"/>
      <c r="I33" s="24">
        <v>4739900</v>
      </c>
      <c r="J33" s="24">
        <v>5000000</v>
      </c>
      <c r="K33" s="24">
        <v>4995250</v>
      </c>
      <c r="L33" s="24">
        <v>4997983</v>
      </c>
      <c r="M33" s="24">
        <v>0</v>
      </c>
      <c r="N33" s="24">
        <v>356</v>
      </c>
      <c r="O33" s="24">
        <v>0</v>
      </c>
      <c r="P33" s="8">
        <f t="shared" si="5"/>
        <v>356</v>
      </c>
      <c r="Q33" s="24">
        <v>0</v>
      </c>
      <c r="R33" s="24">
        <v>4998339</v>
      </c>
      <c r="S33" s="24">
        <v>0</v>
      </c>
      <c r="T33" s="24">
        <v>-258439</v>
      </c>
      <c r="U33" s="8">
        <f t="shared" si="6"/>
        <v>-258439</v>
      </c>
      <c r="V33" s="24">
        <v>83000</v>
      </c>
      <c r="W33" s="37">
        <v>45731</v>
      </c>
      <c r="X33" s="21">
        <v>2</v>
      </c>
      <c r="Y33" s="21" t="s">
        <v>380</v>
      </c>
      <c r="Z33" s="21" t="s">
        <v>85</v>
      </c>
      <c r="AA33" s="4"/>
      <c r="AB33" s="11" t="s">
        <v>264</v>
      </c>
      <c r="AC33" s="11" t="s">
        <v>11</v>
      </c>
      <c r="AD33" s="13" t="s">
        <v>740</v>
      </c>
      <c r="AE33" s="11" t="s">
        <v>8</v>
      </c>
      <c r="AF33" s="21">
        <v>6</v>
      </c>
      <c r="AG33" s="12" t="str">
        <f t="shared" si="7"/>
        <v>2.C FE</v>
      </c>
    </row>
    <row r="34" spans="2:33" ht="42" x14ac:dyDescent="0.3">
      <c r="B34" s="33" t="s">
        <v>1256</v>
      </c>
      <c r="C34" s="11" t="s">
        <v>569</v>
      </c>
      <c r="D34" s="13" t="s">
        <v>1288</v>
      </c>
      <c r="E34" s="21"/>
      <c r="F34" s="37">
        <v>45097</v>
      </c>
      <c r="G34" s="11" t="s">
        <v>846</v>
      </c>
      <c r="H34" s="3"/>
      <c r="I34" s="24">
        <v>325184</v>
      </c>
      <c r="J34" s="24">
        <v>325184</v>
      </c>
      <c r="K34" s="24">
        <v>325132</v>
      </c>
      <c r="L34" s="24">
        <v>325138</v>
      </c>
      <c r="M34" s="24">
        <v>0</v>
      </c>
      <c r="N34" s="24">
        <v>46</v>
      </c>
      <c r="O34" s="24">
        <v>0</v>
      </c>
      <c r="P34" s="8">
        <f t="shared" si="5"/>
        <v>46</v>
      </c>
      <c r="Q34" s="24">
        <v>0</v>
      </c>
      <c r="R34" s="24">
        <v>325184</v>
      </c>
      <c r="S34" s="24">
        <v>0</v>
      </c>
      <c r="T34" s="24">
        <v>0</v>
      </c>
      <c r="U34" s="8">
        <f t="shared" si="6"/>
        <v>0</v>
      </c>
      <c r="V34" s="24">
        <v>7163</v>
      </c>
      <c r="W34" s="37">
        <v>46925</v>
      </c>
      <c r="X34" s="21">
        <v>1</v>
      </c>
      <c r="Y34" s="21" t="s">
        <v>1108</v>
      </c>
      <c r="Z34" s="21" t="s">
        <v>85</v>
      </c>
      <c r="AA34" s="4"/>
      <c r="AB34" s="11" t="s">
        <v>8</v>
      </c>
      <c r="AC34" s="13" t="s">
        <v>741</v>
      </c>
      <c r="AD34" s="11" t="s">
        <v>266</v>
      </c>
      <c r="AE34" s="11" t="s">
        <v>8</v>
      </c>
      <c r="AF34" s="21">
        <v>6</v>
      </c>
      <c r="AG34" s="12" t="str">
        <f t="shared" si="7"/>
        <v>1.A FE</v>
      </c>
    </row>
    <row r="35" spans="2:33" ht="28" x14ac:dyDescent="0.3">
      <c r="B35" s="33" t="s">
        <v>180</v>
      </c>
      <c r="C35" s="11" t="s">
        <v>216</v>
      </c>
      <c r="D35" s="13" t="s">
        <v>1184</v>
      </c>
      <c r="E35" s="21"/>
      <c r="F35" s="37">
        <v>45046</v>
      </c>
      <c r="G35" s="11" t="s">
        <v>846</v>
      </c>
      <c r="H35" s="3"/>
      <c r="I35" s="24">
        <v>18750</v>
      </c>
      <c r="J35" s="24">
        <v>18750</v>
      </c>
      <c r="K35" s="24">
        <v>18927</v>
      </c>
      <c r="L35" s="24">
        <v>18865</v>
      </c>
      <c r="M35" s="24">
        <v>0</v>
      </c>
      <c r="N35" s="24">
        <v>-115</v>
      </c>
      <c r="O35" s="24">
        <v>0</v>
      </c>
      <c r="P35" s="8">
        <f t="shared" si="5"/>
        <v>-115</v>
      </c>
      <c r="Q35" s="24">
        <v>0</v>
      </c>
      <c r="R35" s="24">
        <v>18750</v>
      </c>
      <c r="S35" s="24">
        <v>0</v>
      </c>
      <c r="T35" s="24">
        <v>0</v>
      </c>
      <c r="U35" s="8">
        <f t="shared" si="6"/>
        <v>0</v>
      </c>
      <c r="V35" s="24">
        <v>303</v>
      </c>
      <c r="W35" s="37">
        <v>54999</v>
      </c>
      <c r="X35" s="21">
        <v>2</v>
      </c>
      <c r="Y35" s="21" t="s">
        <v>380</v>
      </c>
      <c r="Z35" s="21" t="s">
        <v>85</v>
      </c>
      <c r="AA35" s="4"/>
      <c r="AB35" s="11" t="s">
        <v>8</v>
      </c>
      <c r="AC35" s="13" t="s">
        <v>753</v>
      </c>
      <c r="AD35" s="11" t="s">
        <v>266</v>
      </c>
      <c r="AE35" s="11" t="s">
        <v>8</v>
      </c>
      <c r="AF35" s="21">
        <v>6</v>
      </c>
      <c r="AG35" s="12" t="str">
        <f t="shared" si="7"/>
        <v>2.C FE</v>
      </c>
    </row>
    <row r="36" spans="2:33" ht="42" x14ac:dyDescent="0.3">
      <c r="B36" s="33" t="s">
        <v>641</v>
      </c>
      <c r="C36" s="11" t="s">
        <v>847</v>
      </c>
      <c r="D36" s="13" t="s">
        <v>489</v>
      </c>
      <c r="E36" s="21"/>
      <c r="F36" s="37">
        <v>45098</v>
      </c>
      <c r="G36" s="11" t="s">
        <v>846</v>
      </c>
      <c r="H36" s="3"/>
      <c r="I36" s="24">
        <v>2500000</v>
      </c>
      <c r="J36" s="24">
        <v>2500000</v>
      </c>
      <c r="K36" s="24">
        <v>2499944</v>
      </c>
      <c r="L36" s="24">
        <v>2499949</v>
      </c>
      <c r="M36" s="24">
        <v>0</v>
      </c>
      <c r="N36" s="24">
        <v>51</v>
      </c>
      <c r="O36" s="24">
        <v>0</v>
      </c>
      <c r="P36" s="8">
        <f t="shared" si="5"/>
        <v>51</v>
      </c>
      <c r="Q36" s="24">
        <v>0</v>
      </c>
      <c r="R36" s="24">
        <v>2500000</v>
      </c>
      <c r="S36" s="24">
        <v>0</v>
      </c>
      <c r="T36" s="24">
        <v>0</v>
      </c>
      <c r="U36" s="8">
        <f t="shared" si="6"/>
        <v>0</v>
      </c>
      <c r="V36" s="24">
        <v>41667</v>
      </c>
      <c r="W36" s="37">
        <v>45555</v>
      </c>
      <c r="X36" s="21">
        <v>1</v>
      </c>
      <c r="Y36" s="21" t="s">
        <v>1187</v>
      </c>
      <c r="Z36" s="21" t="s">
        <v>85</v>
      </c>
      <c r="AA36" s="4"/>
      <c r="AB36" s="11" t="s">
        <v>8</v>
      </c>
      <c r="AC36" s="13" t="s">
        <v>87</v>
      </c>
      <c r="AD36" s="11" t="s">
        <v>266</v>
      </c>
      <c r="AE36" s="11" t="s">
        <v>8</v>
      </c>
      <c r="AF36" s="21">
        <v>6</v>
      </c>
      <c r="AG36" s="12" t="str">
        <f t="shared" si="7"/>
        <v>1.E FE</v>
      </c>
    </row>
    <row r="37" spans="2:33" ht="28" x14ac:dyDescent="0.3">
      <c r="B37" s="33" t="s">
        <v>981</v>
      </c>
      <c r="C37" s="11" t="s">
        <v>1133</v>
      </c>
      <c r="D37" s="13" t="s">
        <v>1205</v>
      </c>
      <c r="E37" s="21"/>
      <c r="F37" s="37">
        <v>45036</v>
      </c>
      <c r="G37" s="11" t="s">
        <v>214</v>
      </c>
      <c r="H37" s="3"/>
      <c r="I37" s="24">
        <v>3248000</v>
      </c>
      <c r="J37" s="24">
        <v>3248000</v>
      </c>
      <c r="K37" s="24">
        <v>3243864</v>
      </c>
      <c r="L37" s="24">
        <v>3247695</v>
      </c>
      <c r="M37" s="24">
        <v>0</v>
      </c>
      <c r="N37" s="24">
        <v>305</v>
      </c>
      <c r="O37" s="24">
        <v>0</v>
      </c>
      <c r="P37" s="8">
        <f t="shared" si="5"/>
        <v>305</v>
      </c>
      <c r="Q37" s="24">
        <v>0</v>
      </c>
      <c r="R37" s="24">
        <v>3248000</v>
      </c>
      <c r="S37" s="24">
        <v>0</v>
      </c>
      <c r="T37" s="24">
        <v>0</v>
      </c>
      <c r="U37" s="8">
        <f t="shared" si="6"/>
        <v>0</v>
      </c>
      <c r="V37" s="24">
        <v>63336</v>
      </c>
      <c r="W37" s="37">
        <v>45036</v>
      </c>
      <c r="X37" s="21">
        <v>2</v>
      </c>
      <c r="Y37" s="21" t="s">
        <v>1108</v>
      </c>
      <c r="Z37" s="21" t="s">
        <v>85</v>
      </c>
      <c r="AA37" s="4"/>
      <c r="AB37" s="11" t="s">
        <v>570</v>
      </c>
      <c r="AC37" s="13" t="s">
        <v>571</v>
      </c>
      <c r="AD37" s="11" t="s">
        <v>8</v>
      </c>
      <c r="AE37" s="11" t="s">
        <v>8</v>
      </c>
      <c r="AF37" s="21">
        <v>6</v>
      </c>
      <c r="AG37" s="12" t="str">
        <f t="shared" si="7"/>
        <v>2.A FE</v>
      </c>
    </row>
    <row r="38" spans="2:33" ht="28" x14ac:dyDescent="0.3">
      <c r="B38" s="33" t="s">
        <v>181</v>
      </c>
      <c r="C38" s="11" t="s">
        <v>1134</v>
      </c>
      <c r="D38" s="13" t="s">
        <v>1014</v>
      </c>
      <c r="E38" s="21"/>
      <c r="F38" s="37">
        <v>45022</v>
      </c>
      <c r="G38" s="11" t="s">
        <v>214</v>
      </c>
      <c r="H38" s="3"/>
      <c r="I38" s="24">
        <v>2000000</v>
      </c>
      <c r="J38" s="24">
        <v>2000000</v>
      </c>
      <c r="K38" s="24">
        <v>1997940</v>
      </c>
      <c r="L38" s="24">
        <v>1999809</v>
      </c>
      <c r="M38" s="24">
        <v>0</v>
      </c>
      <c r="N38" s="24">
        <v>191</v>
      </c>
      <c r="O38" s="24">
        <v>0</v>
      </c>
      <c r="P38" s="8">
        <f t="shared" si="5"/>
        <v>191</v>
      </c>
      <c r="Q38" s="24">
        <v>0</v>
      </c>
      <c r="R38" s="24">
        <v>2000000</v>
      </c>
      <c r="S38" s="24">
        <v>0</v>
      </c>
      <c r="T38" s="24">
        <v>0</v>
      </c>
      <c r="U38" s="8">
        <f t="shared" si="6"/>
        <v>0</v>
      </c>
      <c r="V38" s="24">
        <v>38000</v>
      </c>
      <c r="W38" s="37">
        <v>45022</v>
      </c>
      <c r="X38" s="21">
        <v>1</v>
      </c>
      <c r="Y38" s="21" t="s">
        <v>86</v>
      </c>
      <c r="Z38" s="21" t="s">
        <v>85</v>
      </c>
      <c r="AA38" s="4"/>
      <c r="AB38" s="11" t="s">
        <v>124</v>
      </c>
      <c r="AC38" s="11" t="s">
        <v>1135</v>
      </c>
      <c r="AD38" s="11" t="s">
        <v>266</v>
      </c>
      <c r="AE38" s="11" t="s">
        <v>8</v>
      </c>
      <c r="AF38" s="21">
        <v>6</v>
      </c>
      <c r="AG38" s="12" t="str">
        <f t="shared" si="7"/>
        <v>1.F FE</v>
      </c>
    </row>
    <row r="39" spans="2:33" ht="28" x14ac:dyDescent="0.3">
      <c r="B39" s="33" t="s">
        <v>545</v>
      </c>
      <c r="C39" s="11" t="s">
        <v>572</v>
      </c>
      <c r="D39" s="13" t="s">
        <v>1206</v>
      </c>
      <c r="E39" s="21"/>
      <c r="F39" s="37">
        <v>45069</v>
      </c>
      <c r="G39" s="11" t="s">
        <v>848</v>
      </c>
      <c r="H39" s="3"/>
      <c r="I39" s="24">
        <v>4790500</v>
      </c>
      <c r="J39" s="24">
        <v>5000000</v>
      </c>
      <c r="K39" s="24">
        <v>4994750</v>
      </c>
      <c r="L39" s="24">
        <v>4995482</v>
      </c>
      <c r="M39" s="24">
        <v>0</v>
      </c>
      <c r="N39" s="24">
        <v>398</v>
      </c>
      <c r="O39" s="24">
        <v>0</v>
      </c>
      <c r="P39" s="8">
        <f t="shared" si="5"/>
        <v>398</v>
      </c>
      <c r="Q39" s="24">
        <v>0</v>
      </c>
      <c r="R39" s="24">
        <v>4995880</v>
      </c>
      <c r="S39" s="24">
        <v>0</v>
      </c>
      <c r="T39" s="24">
        <v>-205380</v>
      </c>
      <c r="U39" s="8">
        <f t="shared" si="6"/>
        <v>-205380</v>
      </c>
      <c r="V39" s="24">
        <v>112125</v>
      </c>
      <c r="W39" s="37">
        <v>46478</v>
      </c>
      <c r="X39" s="21">
        <v>1</v>
      </c>
      <c r="Y39" s="21" t="s">
        <v>86</v>
      </c>
      <c r="Z39" s="21" t="s">
        <v>85</v>
      </c>
      <c r="AA39" s="4"/>
      <c r="AB39" s="11" t="s">
        <v>124</v>
      </c>
      <c r="AC39" s="11" t="s">
        <v>1135</v>
      </c>
      <c r="AD39" s="11" t="s">
        <v>266</v>
      </c>
      <c r="AE39" s="11" t="s">
        <v>8</v>
      </c>
      <c r="AF39" s="21">
        <v>6</v>
      </c>
      <c r="AG39" s="12" t="str">
        <f t="shared" si="7"/>
        <v>1.F FE</v>
      </c>
    </row>
    <row r="40" spans="2:33" ht="42" x14ac:dyDescent="0.3">
      <c r="B40" s="33" t="s">
        <v>892</v>
      </c>
      <c r="C40" s="11" t="s">
        <v>408</v>
      </c>
      <c r="D40" s="13" t="s">
        <v>217</v>
      </c>
      <c r="E40" s="21"/>
      <c r="F40" s="37">
        <v>45048</v>
      </c>
      <c r="G40" s="11" t="s">
        <v>846</v>
      </c>
      <c r="H40" s="3"/>
      <c r="I40" s="24">
        <v>92352</v>
      </c>
      <c r="J40" s="24">
        <v>92352</v>
      </c>
      <c r="K40" s="24">
        <v>89697</v>
      </c>
      <c r="L40" s="24">
        <v>91531</v>
      </c>
      <c r="M40" s="24">
        <v>0</v>
      </c>
      <c r="N40" s="24">
        <v>821</v>
      </c>
      <c r="O40" s="24">
        <v>0</v>
      </c>
      <c r="P40" s="8">
        <f t="shared" si="5"/>
        <v>821</v>
      </c>
      <c r="Q40" s="24">
        <v>0</v>
      </c>
      <c r="R40" s="24">
        <v>92352</v>
      </c>
      <c r="S40" s="24">
        <v>0</v>
      </c>
      <c r="T40" s="24">
        <v>0</v>
      </c>
      <c r="U40" s="8">
        <f t="shared" si="6"/>
        <v>0</v>
      </c>
      <c r="V40" s="24">
        <v>1180</v>
      </c>
      <c r="W40" s="37">
        <v>47605</v>
      </c>
      <c r="X40" s="21">
        <v>1</v>
      </c>
      <c r="Y40" s="21" t="s">
        <v>86</v>
      </c>
      <c r="Z40" s="21" t="s">
        <v>85</v>
      </c>
      <c r="AA40" s="4"/>
      <c r="AB40" s="11" t="s">
        <v>919</v>
      </c>
      <c r="AC40" s="13" t="s">
        <v>573</v>
      </c>
      <c r="AD40" s="11" t="s">
        <v>266</v>
      </c>
      <c r="AE40" s="11" t="s">
        <v>8</v>
      </c>
      <c r="AF40" s="21">
        <v>6</v>
      </c>
      <c r="AG40" s="12" t="str">
        <f t="shared" si="7"/>
        <v>1.F FE</v>
      </c>
    </row>
    <row r="41" spans="2:33" ht="42" x14ac:dyDescent="0.3">
      <c r="B41" s="33" t="s">
        <v>1259</v>
      </c>
      <c r="C41" s="11" t="s">
        <v>33</v>
      </c>
      <c r="D41" s="13" t="s">
        <v>1385</v>
      </c>
      <c r="E41" s="21"/>
      <c r="F41" s="37">
        <v>45105</v>
      </c>
      <c r="G41" s="11" t="s">
        <v>846</v>
      </c>
      <c r="H41" s="3"/>
      <c r="I41" s="24">
        <v>182123</v>
      </c>
      <c r="J41" s="24">
        <v>182123</v>
      </c>
      <c r="K41" s="24">
        <v>182107</v>
      </c>
      <c r="L41" s="24">
        <v>182111</v>
      </c>
      <c r="M41" s="24">
        <v>0</v>
      </c>
      <c r="N41" s="24">
        <v>13</v>
      </c>
      <c r="O41" s="24">
        <v>0</v>
      </c>
      <c r="P41" s="8">
        <f t="shared" si="5"/>
        <v>13</v>
      </c>
      <c r="Q41" s="24">
        <v>0</v>
      </c>
      <c r="R41" s="24">
        <v>182123</v>
      </c>
      <c r="S41" s="24">
        <v>0</v>
      </c>
      <c r="T41" s="24">
        <v>0</v>
      </c>
      <c r="U41" s="8">
        <f t="shared" si="6"/>
        <v>0</v>
      </c>
      <c r="V41" s="24">
        <v>1154</v>
      </c>
      <c r="W41" s="37">
        <v>49733</v>
      </c>
      <c r="X41" s="21">
        <v>1</v>
      </c>
      <c r="Y41" s="21" t="s">
        <v>1108</v>
      </c>
      <c r="Z41" s="21" t="s">
        <v>85</v>
      </c>
      <c r="AA41" s="4"/>
      <c r="AB41" s="11" t="s">
        <v>8</v>
      </c>
      <c r="AC41" s="13" t="s">
        <v>573</v>
      </c>
      <c r="AD41" s="11" t="s">
        <v>668</v>
      </c>
      <c r="AE41" s="11" t="s">
        <v>8</v>
      </c>
      <c r="AF41" s="21">
        <v>6</v>
      </c>
      <c r="AG41" s="12" t="str">
        <f t="shared" si="7"/>
        <v>1.A FE</v>
      </c>
    </row>
    <row r="42" spans="2:33" ht="42" x14ac:dyDescent="0.3">
      <c r="B42" s="33" t="s">
        <v>184</v>
      </c>
      <c r="C42" s="11" t="s">
        <v>1386</v>
      </c>
      <c r="D42" s="13" t="s">
        <v>1207</v>
      </c>
      <c r="E42" s="21"/>
      <c r="F42" s="37">
        <v>45105</v>
      </c>
      <c r="G42" s="11" t="s">
        <v>846</v>
      </c>
      <c r="H42" s="3"/>
      <c r="I42" s="24">
        <v>75361</v>
      </c>
      <c r="J42" s="24">
        <v>75361</v>
      </c>
      <c r="K42" s="24">
        <v>75349</v>
      </c>
      <c r="L42" s="24">
        <v>75352</v>
      </c>
      <c r="M42" s="24">
        <v>0</v>
      </c>
      <c r="N42" s="24">
        <v>9</v>
      </c>
      <c r="O42" s="24">
        <v>0</v>
      </c>
      <c r="P42" s="8">
        <f t="shared" si="5"/>
        <v>9</v>
      </c>
      <c r="Q42" s="24">
        <v>0</v>
      </c>
      <c r="R42" s="24">
        <v>75361</v>
      </c>
      <c r="S42" s="24">
        <v>0</v>
      </c>
      <c r="T42" s="24">
        <v>0</v>
      </c>
      <c r="U42" s="8">
        <f t="shared" si="6"/>
        <v>0</v>
      </c>
      <c r="V42" s="24">
        <v>767</v>
      </c>
      <c r="W42" s="37">
        <v>49733</v>
      </c>
      <c r="X42" s="21">
        <v>1</v>
      </c>
      <c r="Y42" s="21" t="s">
        <v>481</v>
      </c>
      <c r="Z42" s="21" t="s">
        <v>85</v>
      </c>
      <c r="AA42" s="4"/>
      <c r="AB42" s="11" t="s">
        <v>8</v>
      </c>
      <c r="AC42" s="13" t="s">
        <v>573</v>
      </c>
      <c r="AD42" s="11" t="s">
        <v>266</v>
      </c>
      <c r="AE42" s="11" t="s">
        <v>8</v>
      </c>
      <c r="AF42" s="21">
        <v>6</v>
      </c>
      <c r="AG42" s="12" t="str">
        <f t="shared" si="7"/>
        <v>1.G FE</v>
      </c>
    </row>
    <row r="43" spans="2:33" ht="42" x14ac:dyDescent="0.3">
      <c r="B43" s="33" t="s">
        <v>546</v>
      </c>
      <c r="C43" s="11" t="s">
        <v>574</v>
      </c>
      <c r="D43" s="13" t="s">
        <v>1387</v>
      </c>
      <c r="E43" s="21"/>
      <c r="F43" s="37">
        <v>45097</v>
      </c>
      <c r="G43" s="11" t="s">
        <v>846</v>
      </c>
      <c r="H43" s="3"/>
      <c r="I43" s="24">
        <v>321937</v>
      </c>
      <c r="J43" s="24">
        <v>321937</v>
      </c>
      <c r="K43" s="24">
        <v>321797</v>
      </c>
      <c r="L43" s="24">
        <v>321814</v>
      </c>
      <c r="M43" s="24">
        <v>0</v>
      </c>
      <c r="N43" s="24">
        <v>123</v>
      </c>
      <c r="O43" s="24">
        <v>0</v>
      </c>
      <c r="P43" s="8">
        <f t="shared" si="5"/>
        <v>123</v>
      </c>
      <c r="Q43" s="24">
        <v>0</v>
      </c>
      <c r="R43" s="24">
        <v>321937</v>
      </c>
      <c r="S43" s="24">
        <v>0</v>
      </c>
      <c r="T43" s="24">
        <v>0</v>
      </c>
      <c r="U43" s="8">
        <f t="shared" si="6"/>
        <v>0</v>
      </c>
      <c r="V43" s="24">
        <v>3012</v>
      </c>
      <c r="W43" s="37">
        <v>53622</v>
      </c>
      <c r="X43" s="21">
        <v>1</v>
      </c>
      <c r="Y43" s="21" t="s">
        <v>86</v>
      </c>
      <c r="Z43" s="21" t="s">
        <v>85</v>
      </c>
      <c r="AA43" s="4"/>
      <c r="AB43" s="11" t="s">
        <v>8</v>
      </c>
      <c r="AC43" s="13" t="s">
        <v>303</v>
      </c>
      <c r="AD43" s="11" t="s">
        <v>266</v>
      </c>
      <c r="AE43" s="11" t="s">
        <v>8</v>
      </c>
      <c r="AF43" s="21">
        <v>6</v>
      </c>
      <c r="AG43" s="12" t="str">
        <f t="shared" si="7"/>
        <v>1.F FE</v>
      </c>
    </row>
    <row r="44" spans="2:33" x14ac:dyDescent="0.3">
      <c r="B44" s="33" t="s">
        <v>893</v>
      </c>
      <c r="C44" s="11" t="s">
        <v>409</v>
      </c>
      <c r="D44" s="13" t="s">
        <v>849</v>
      </c>
      <c r="E44" s="21"/>
      <c r="F44" s="37">
        <v>45092</v>
      </c>
      <c r="G44" s="11" t="s">
        <v>214</v>
      </c>
      <c r="H44" s="3"/>
      <c r="I44" s="24">
        <v>5000000</v>
      </c>
      <c r="J44" s="24">
        <v>5000000</v>
      </c>
      <c r="K44" s="24">
        <v>4764900</v>
      </c>
      <c r="L44" s="24">
        <v>4974327</v>
      </c>
      <c r="M44" s="24">
        <v>0</v>
      </c>
      <c r="N44" s="24">
        <v>25673</v>
      </c>
      <c r="O44" s="24">
        <v>0</v>
      </c>
      <c r="P44" s="8">
        <f t="shared" si="5"/>
        <v>25673</v>
      </c>
      <c r="Q44" s="24">
        <v>0</v>
      </c>
      <c r="R44" s="24">
        <v>5000000</v>
      </c>
      <c r="S44" s="24">
        <v>0</v>
      </c>
      <c r="T44" s="24">
        <v>0</v>
      </c>
      <c r="U44" s="8">
        <f t="shared" si="6"/>
        <v>0</v>
      </c>
      <c r="V44" s="24">
        <v>81250</v>
      </c>
      <c r="W44" s="37">
        <v>45092</v>
      </c>
      <c r="X44" s="21">
        <v>2</v>
      </c>
      <c r="Y44" s="21" t="s">
        <v>13</v>
      </c>
      <c r="Z44" s="21" t="s">
        <v>85</v>
      </c>
      <c r="AA44" s="4"/>
      <c r="AB44" s="11" t="s">
        <v>410</v>
      </c>
      <c r="AC44" s="11" t="s">
        <v>219</v>
      </c>
      <c r="AD44" s="11" t="s">
        <v>8</v>
      </c>
      <c r="AE44" s="11" t="s">
        <v>8</v>
      </c>
      <c r="AF44" s="21">
        <v>6</v>
      </c>
      <c r="AG44" s="12" t="str">
        <f t="shared" si="7"/>
        <v>2.B FE</v>
      </c>
    </row>
    <row r="45" spans="2:33" ht="28" x14ac:dyDescent="0.3">
      <c r="B45" s="33" t="s">
        <v>1354</v>
      </c>
      <c r="C45" s="11" t="s">
        <v>575</v>
      </c>
      <c r="D45" s="13" t="s">
        <v>576</v>
      </c>
      <c r="E45" s="21"/>
      <c r="F45" s="37">
        <v>45028</v>
      </c>
      <c r="G45" s="11" t="s">
        <v>656</v>
      </c>
      <c r="H45" s="3"/>
      <c r="I45" s="24">
        <v>4964100</v>
      </c>
      <c r="J45" s="24">
        <v>5000000</v>
      </c>
      <c r="K45" s="24">
        <v>5000000</v>
      </c>
      <c r="L45" s="24">
        <v>5000000</v>
      </c>
      <c r="M45" s="24">
        <v>0</v>
      </c>
      <c r="N45" s="24">
        <v>0</v>
      </c>
      <c r="O45" s="24">
        <v>0</v>
      </c>
      <c r="P45" s="8">
        <f t="shared" si="5"/>
        <v>0</v>
      </c>
      <c r="Q45" s="24">
        <v>0</v>
      </c>
      <c r="R45" s="24">
        <v>5000000</v>
      </c>
      <c r="S45" s="24">
        <v>0</v>
      </c>
      <c r="T45" s="24">
        <v>-35900</v>
      </c>
      <c r="U45" s="8">
        <f t="shared" si="6"/>
        <v>-35900</v>
      </c>
      <c r="V45" s="24">
        <v>107026</v>
      </c>
      <c r="W45" s="37">
        <v>45921</v>
      </c>
      <c r="X45" s="21">
        <v>1</v>
      </c>
      <c r="Y45" s="21" t="s">
        <v>86</v>
      </c>
      <c r="Z45" s="21" t="s">
        <v>85</v>
      </c>
      <c r="AA45" s="4"/>
      <c r="AB45" s="11" t="s">
        <v>742</v>
      </c>
      <c r="AC45" s="13" t="s">
        <v>89</v>
      </c>
      <c r="AD45" s="11" t="s">
        <v>8</v>
      </c>
      <c r="AE45" s="11" t="s">
        <v>8</v>
      </c>
      <c r="AF45" s="21">
        <v>6</v>
      </c>
      <c r="AG45" s="12" t="str">
        <f t="shared" si="7"/>
        <v>1.F FE</v>
      </c>
    </row>
    <row r="46" spans="2:33" ht="28" x14ac:dyDescent="0.3">
      <c r="B46" s="33" t="s">
        <v>272</v>
      </c>
      <c r="C46" s="11" t="s">
        <v>1289</v>
      </c>
      <c r="D46" s="13" t="s">
        <v>1290</v>
      </c>
      <c r="E46" s="21"/>
      <c r="F46" s="37">
        <v>45069</v>
      </c>
      <c r="G46" s="11" t="s">
        <v>304</v>
      </c>
      <c r="H46" s="3"/>
      <c r="I46" s="24">
        <v>6746810</v>
      </c>
      <c r="J46" s="24">
        <v>7000000</v>
      </c>
      <c r="K46" s="24">
        <v>6983956</v>
      </c>
      <c r="L46" s="24">
        <v>6990333</v>
      </c>
      <c r="M46" s="24">
        <v>0</v>
      </c>
      <c r="N46" s="24">
        <v>1065</v>
      </c>
      <c r="O46" s="24">
        <v>0</v>
      </c>
      <c r="P46" s="8">
        <f t="shared" si="5"/>
        <v>1065</v>
      </c>
      <c r="Q46" s="24">
        <v>0</v>
      </c>
      <c r="R46" s="24">
        <v>6991399</v>
      </c>
      <c r="S46" s="24">
        <v>0</v>
      </c>
      <c r="T46" s="24">
        <v>-244589</v>
      </c>
      <c r="U46" s="8">
        <f t="shared" si="6"/>
        <v>-244589</v>
      </c>
      <c r="V46" s="24">
        <v>99556</v>
      </c>
      <c r="W46" s="37">
        <v>46188</v>
      </c>
      <c r="X46" s="21">
        <v>1</v>
      </c>
      <c r="Y46" s="21" t="s">
        <v>86</v>
      </c>
      <c r="Z46" s="21" t="s">
        <v>85</v>
      </c>
      <c r="AA46" s="4"/>
      <c r="AB46" s="11" t="s">
        <v>669</v>
      </c>
      <c r="AC46" s="11" t="s">
        <v>220</v>
      </c>
      <c r="AD46" s="11" t="s">
        <v>8</v>
      </c>
      <c r="AE46" s="11" t="s">
        <v>8</v>
      </c>
      <c r="AF46" s="21">
        <v>6</v>
      </c>
      <c r="AG46" s="12" t="str">
        <f t="shared" si="7"/>
        <v>1.F FE</v>
      </c>
    </row>
    <row r="47" spans="2:33" ht="42" x14ac:dyDescent="0.3">
      <c r="B47" s="33" t="s">
        <v>644</v>
      </c>
      <c r="C47" s="11" t="s">
        <v>1015</v>
      </c>
      <c r="D47" s="13" t="s">
        <v>850</v>
      </c>
      <c r="E47" s="21"/>
      <c r="F47" s="37">
        <v>45105</v>
      </c>
      <c r="G47" s="11" t="s">
        <v>846</v>
      </c>
      <c r="H47" s="3"/>
      <c r="I47" s="24">
        <v>196274</v>
      </c>
      <c r="J47" s="24">
        <v>196274</v>
      </c>
      <c r="K47" s="24">
        <v>196231</v>
      </c>
      <c r="L47" s="24">
        <v>162174</v>
      </c>
      <c r="M47" s="24">
        <v>0</v>
      </c>
      <c r="N47" s="24">
        <v>34100</v>
      </c>
      <c r="O47" s="24">
        <v>0</v>
      </c>
      <c r="P47" s="8">
        <f t="shared" si="5"/>
        <v>34100</v>
      </c>
      <c r="Q47" s="24">
        <v>0</v>
      </c>
      <c r="R47" s="24">
        <v>196274</v>
      </c>
      <c r="S47" s="24">
        <v>0</v>
      </c>
      <c r="T47" s="24">
        <v>0</v>
      </c>
      <c r="U47" s="8">
        <f t="shared" si="6"/>
        <v>0</v>
      </c>
      <c r="V47" s="24">
        <v>26723</v>
      </c>
      <c r="W47" s="37">
        <v>50311</v>
      </c>
      <c r="X47" s="21">
        <v>1</v>
      </c>
      <c r="Y47" s="21" t="s">
        <v>1108</v>
      </c>
      <c r="Z47" s="21" t="s">
        <v>85</v>
      </c>
      <c r="AA47" s="4"/>
      <c r="AB47" s="11" t="s">
        <v>8</v>
      </c>
      <c r="AC47" s="13" t="s">
        <v>573</v>
      </c>
      <c r="AD47" s="11" t="s">
        <v>266</v>
      </c>
      <c r="AE47" s="11" t="s">
        <v>8</v>
      </c>
      <c r="AF47" s="21">
        <v>6</v>
      </c>
      <c r="AG47" s="12" t="str">
        <f t="shared" si="7"/>
        <v>1.A FE</v>
      </c>
    </row>
    <row r="48" spans="2:33" ht="42" x14ac:dyDescent="0.3">
      <c r="B48" s="33" t="s">
        <v>1262</v>
      </c>
      <c r="C48" s="11" t="s">
        <v>1016</v>
      </c>
      <c r="D48" s="13" t="s">
        <v>762</v>
      </c>
      <c r="E48" s="21"/>
      <c r="F48" s="37">
        <v>45105</v>
      </c>
      <c r="G48" s="11" t="s">
        <v>846</v>
      </c>
      <c r="H48" s="3"/>
      <c r="I48" s="24">
        <v>73602</v>
      </c>
      <c r="J48" s="24">
        <v>73602</v>
      </c>
      <c r="K48" s="24">
        <v>73584</v>
      </c>
      <c r="L48" s="24">
        <v>73586</v>
      </c>
      <c r="M48" s="24">
        <v>0</v>
      </c>
      <c r="N48" s="24">
        <v>16</v>
      </c>
      <c r="O48" s="24">
        <v>0</v>
      </c>
      <c r="P48" s="8">
        <f t="shared" si="5"/>
        <v>16</v>
      </c>
      <c r="Q48" s="24">
        <v>0</v>
      </c>
      <c r="R48" s="24">
        <v>73602</v>
      </c>
      <c r="S48" s="24">
        <v>0</v>
      </c>
      <c r="T48" s="24">
        <v>0</v>
      </c>
      <c r="U48" s="8">
        <f t="shared" si="6"/>
        <v>0</v>
      </c>
      <c r="V48" s="24">
        <v>1423</v>
      </c>
      <c r="W48" s="37">
        <v>50311</v>
      </c>
      <c r="X48" s="21">
        <v>1</v>
      </c>
      <c r="Y48" s="21" t="s">
        <v>481</v>
      </c>
      <c r="Z48" s="21" t="s">
        <v>85</v>
      </c>
      <c r="AA48" s="4"/>
      <c r="AB48" s="11" t="s">
        <v>8</v>
      </c>
      <c r="AC48" s="13" t="s">
        <v>573</v>
      </c>
      <c r="AD48" s="11" t="s">
        <v>266</v>
      </c>
      <c r="AE48" s="11" t="s">
        <v>8</v>
      </c>
      <c r="AF48" s="21">
        <v>6</v>
      </c>
      <c r="AG48" s="12" t="str">
        <f t="shared" si="7"/>
        <v>1.G FE</v>
      </c>
    </row>
    <row r="49" spans="2:33" ht="28" x14ac:dyDescent="0.3">
      <c r="B49" s="33" t="s">
        <v>187</v>
      </c>
      <c r="C49" s="11" t="s">
        <v>490</v>
      </c>
      <c r="D49" s="13" t="s">
        <v>34</v>
      </c>
      <c r="E49" s="21"/>
      <c r="F49" s="37">
        <v>45093</v>
      </c>
      <c r="G49" s="11" t="s">
        <v>270</v>
      </c>
      <c r="H49" s="3"/>
      <c r="I49" s="24">
        <v>5403783</v>
      </c>
      <c r="J49" s="24">
        <v>6000000</v>
      </c>
      <c r="K49" s="24">
        <v>6147780</v>
      </c>
      <c r="L49" s="24">
        <v>6087179</v>
      </c>
      <c r="M49" s="24">
        <v>0</v>
      </c>
      <c r="N49" s="24">
        <v>-9616</v>
      </c>
      <c r="O49" s="24">
        <v>0</v>
      </c>
      <c r="P49" s="8">
        <f t="shared" si="5"/>
        <v>-9616</v>
      </c>
      <c r="Q49" s="24">
        <v>0</v>
      </c>
      <c r="R49" s="24">
        <v>6077563</v>
      </c>
      <c r="S49" s="24">
        <v>0</v>
      </c>
      <c r="T49" s="24">
        <v>-673780</v>
      </c>
      <c r="U49" s="8">
        <f t="shared" si="6"/>
        <v>-673780</v>
      </c>
      <c r="V49" s="24">
        <v>156197</v>
      </c>
      <c r="W49" s="37">
        <v>46402</v>
      </c>
      <c r="X49" s="21">
        <v>2</v>
      </c>
      <c r="Y49" s="21" t="s">
        <v>13</v>
      </c>
      <c r="Z49" s="21" t="s">
        <v>85</v>
      </c>
      <c r="AA49" s="4"/>
      <c r="AB49" s="11" t="s">
        <v>125</v>
      </c>
      <c r="AC49" s="11" t="s">
        <v>670</v>
      </c>
      <c r="AD49" s="11" t="s">
        <v>8</v>
      </c>
      <c r="AE49" s="11" t="s">
        <v>8</v>
      </c>
      <c r="AF49" s="21">
        <v>6</v>
      </c>
      <c r="AG49" s="12" t="str">
        <f t="shared" si="7"/>
        <v>2.B FE</v>
      </c>
    </row>
    <row r="50" spans="2:33" ht="42" x14ac:dyDescent="0.3">
      <c r="B50" s="33" t="s">
        <v>549</v>
      </c>
      <c r="C50" s="11" t="s">
        <v>851</v>
      </c>
      <c r="D50" s="13" t="s">
        <v>1208</v>
      </c>
      <c r="E50" s="21"/>
      <c r="F50" s="37">
        <v>45091</v>
      </c>
      <c r="G50" s="11" t="s">
        <v>846</v>
      </c>
      <c r="H50" s="3"/>
      <c r="I50" s="24">
        <v>852337</v>
      </c>
      <c r="J50" s="24">
        <v>852337</v>
      </c>
      <c r="K50" s="24">
        <v>852297</v>
      </c>
      <c r="L50" s="24">
        <v>852310</v>
      </c>
      <c r="M50" s="24">
        <v>0</v>
      </c>
      <c r="N50" s="24">
        <v>27</v>
      </c>
      <c r="O50" s="24">
        <v>0</v>
      </c>
      <c r="P50" s="8">
        <f t="shared" si="5"/>
        <v>27</v>
      </c>
      <c r="Q50" s="24">
        <v>0</v>
      </c>
      <c r="R50" s="24">
        <v>852337</v>
      </c>
      <c r="S50" s="24">
        <v>0</v>
      </c>
      <c r="T50" s="24">
        <v>0</v>
      </c>
      <c r="U50" s="8">
        <f t="shared" si="6"/>
        <v>0</v>
      </c>
      <c r="V50" s="24">
        <v>8742</v>
      </c>
      <c r="W50" s="37">
        <v>46461</v>
      </c>
      <c r="X50" s="21">
        <v>1</v>
      </c>
      <c r="Y50" s="21" t="s">
        <v>1108</v>
      </c>
      <c r="Z50" s="21" t="s">
        <v>85</v>
      </c>
      <c r="AA50" s="4"/>
      <c r="AB50" s="11" t="s">
        <v>8</v>
      </c>
      <c r="AC50" s="13" t="s">
        <v>491</v>
      </c>
      <c r="AD50" s="11" t="s">
        <v>266</v>
      </c>
      <c r="AE50" s="11" t="s">
        <v>8</v>
      </c>
      <c r="AF50" s="21">
        <v>6</v>
      </c>
      <c r="AG50" s="12" t="str">
        <f t="shared" si="7"/>
        <v>1.A FE</v>
      </c>
    </row>
    <row r="51" spans="2:33" ht="42" x14ac:dyDescent="0.3">
      <c r="B51" s="33" t="s">
        <v>896</v>
      </c>
      <c r="C51" s="11" t="s">
        <v>305</v>
      </c>
      <c r="D51" s="13" t="s">
        <v>221</v>
      </c>
      <c r="E51" s="21"/>
      <c r="F51" s="37">
        <v>45091</v>
      </c>
      <c r="G51" s="11" t="s">
        <v>846</v>
      </c>
      <c r="H51" s="3"/>
      <c r="I51" s="24">
        <v>608166</v>
      </c>
      <c r="J51" s="24">
        <v>608166</v>
      </c>
      <c r="K51" s="24">
        <v>608157</v>
      </c>
      <c r="L51" s="24">
        <v>608159</v>
      </c>
      <c r="M51" s="24">
        <v>0</v>
      </c>
      <c r="N51" s="24">
        <v>8</v>
      </c>
      <c r="O51" s="24">
        <v>0</v>
      </c>
      <c r="P51" s="8">
        <f t="shared" si="5"/>
        <v>8</v>
      </c>
      <c r="Q51" s="24">
        <v>0</v>
      </c>
      <c r="R51" s="24">
        <v>608166</v>
      </c>
      <c r="S51" s="24">
        <v>0</v>
      </c>
      <c r="T51" s="24">
        <v>0</v>
      </c>
      <c r="U51" s="8">
        <f t="shared" si="6"/>
        <v>0</v>
      </c>
      <c r="V51" s="24">
        <v>9947</v>
      </c>
      <c r="W51" s="37">
        <v>47315</v>
      </c>
      <c r="X51" s="21">
        <v>1</v>
      </c>
      <c r="Y51" s="21" t="s">
        <v>1108</v>
      </c>
      <c r="Z51" s="21" t="s">
        <v>85</v>
      </c>
      <c r="AA51" s="4"/>
      <c r="AB51" s="11" t="s">
        <v>8</v>
      </c>
      <c r="AC51" s="13" t="s">
        <v>763</v>
      </c>
      <c r="AD51" s="11" t="s">
        <v>266</v>
      </c>
      <c r="AE51" s="11" t="s">
        <v>8</v>
      </c>
      <c r="AF51" s="21">
        <v>6</v>
      </c>
      <c r="AG51" s="12" t="str">
        <f t="shared" si="7"/>
        <v>1.A FE</v>
      </c>
    </row>
    <row r="52" spans="2:33" x14ac:dyDescent="0.3">
      <c r="B52" s="33" t="s">
        <v>1265</v>
      </c>
      <c r="C52" s="11" t="s">
        <v>852</v>
      </c>
      <c r="D52" s="13" t="s">
        <v>1136</v>
      </c>
      <c r="E52" s="21"/>
      <c r="F52" s="37">
        <v>45035</v>
      </c>
      <c r="G52" s="11" t="s">
        <v>389</v>
      </c>
      <c r="H52" s="3"/>
      <c r="I52" s="24">
        <v>4912000</v>
      </c>
      <c r="J52" s="24">
        <v>5000000</v>
      </c>
      <c r="K52" s="24">
        <v>4996190</v>
      </c>
      <c r="L52" s="24">
        <v>4998247</v>
      </c>
      <c r="M52" s="24">
        <v>0</v>
      </c>
      <c r="N52" s="24">
        <v>177</v>
      </c>
      <c r="O52" s="24">
        <v>0</v>
      </c>
      <c r="P52" s="8">
        <f t="shared" si="5"/>
        <v>177</v>
      </c>
      <c r="Q52" s="24">
        <v>0</v>
      </c>
      <c r="R52" s="24">
        <v>4998424</v>
      </c>
      <c r="S52" s="24">
        <v>0</v>
      </c>
      <c r="T52" s="24">
        <v>-86424</v>
      </c>
      <c r="U52" s="8">
        <f t="shared" si="6"/>
        <v>-86424</v>
      </c>
      <c r="V52" s="24">
        <v>89375</v>
      </c>
      <c r="W52" s="37">
        <v>45976</v>
      </c>
      <c r="X52" s="21">
        <v>1</v>
      </c>
      <c r="Y52" s="21" t="s">
        <v>481</v>
      </c>
      <c r="Z52" s="21" t="s">
        <v>85</v>
      </c>
      <c r="AA52" s="4"/>
      <c r="AB52" s="11" t="s">
        <v>8</v>
      </c>
      <c r="AC52" s="11" t="s">
        <v>306</v>
      </c>
      <c r="AD52" s="11" t="s">
        <v>8</v>
      </c>
      <c r="AE52" s="11" t="s">
        <v>8</v>
      </c>
      <c r="AF52" s="21">
        <v>6</v>
      </c>
      <c r="AG52" s="12" t="str">
        <f t="shared" si="7"/>
        <v>1.G FE</v>
      </c>
    </row>
    <row r="53" spans="2:33" x14ac:dyDescent="0.3">
      <c r="B53" s="33" t="s">
        <v>275</v>
      </c>
      <c r="C53" s="11" t="s">
        <v>126</v>
      </c>
      <c r="D53" s="13" t="s">
        <v>853</v>
      </c>
      <c r="E53" s="21"/>
      <c r="F53" s="37">
        <v>45097</v>
      </c>
      <c r="G53" s="11" t="s">
        <v>127</v>
      </c>
      <c r="H53" s="3"/>
      <c r="I53" s="24">
        <v>3000000</v>
      </c>
      <c r="J53" s="24">
        <v>3000000</v>
      </c>
      <c r="K53" s="24">
        <v>3000000</v>
      </c>
      <c r="L53" s="24">
        <v>2999437</v>
      </c>
      <c r="M53" s="24">
        <v>0</v>
      </c>
      <c r="N53" s="24">
        <v>-118</v>
      </c>
      <c r="O53" s="24">
        <v>0</v>
      </c>
      <c r="P53" s="8">
        <f t="shared" si="5"/>
        <v>-118</v>
      </c>
      <c r="Q53" s="24">
        <v>0</v>
      </c>
      <c r="R53" s="24">
        <v>2999319</v>
      </c>
      <c r="S53" s="24">
        <v>0</v>
      </c>
      <c r="T53" s="24">
        <v>681</v>
      </c>
      <c r="U53" s="8">
        <f t="shared" si="6"/>
        <v>681</v>
      </c>
      <c r="V53" s="24">
        <v>58935</v>
      </c>
      <c r="W53" s="37">
        <v>45462</v>
      </c>
      <c r="X53" s="21">
        <v>2</v>
      </c>
      <c r="Y53" s="21" t="s">
        <v>13</v>
      </c>
      <c r="Z53" s="21" t="s">
        <v>85</v>
      </c>
      <c r="AA53" s="4"/>
      <c r="AB53" s="11" t="s">
        <v>8</v>
      </c>
      <c r="AC53" s="11" t="s">
        <v>1291</v>
      </c>
      <c r="AD53" s="11" t="s">
        <v>8</v>
      </c>
      <c r="AE53" s="11" t="s">
        <v>8</v>
      </c>
      <c r="AF53" s="21">
        <v>6</v>
      </c>
      <c r="AG53" s="12" t="str">
        <f t="shared" si="7"/>
        <v>2.B FE</v>
      </c>
    </row>
    <row r="54" spans="2:33" ht="28" x14ac:dyDescent="0.3">
      <c r="B54" s="33" t="s">
        <v>646</v>
      </c>
      <c r="C54" s="11" t="s">
        <v>982</v>
      </c>
      <c r="D54" s="13" t="s">
        <v>182</v>
      </c>
      <c r="E54" s="21"/>
      <c r="F54" s="37">
        <v>45095</v>
      </c>
      <c r="G54" s="11" t="s">
        <v>846</v>
      </c>
      <c r="H54" s="3"/>
      <c r="I54" s="24">
        <v>495000</v>
      </c>
      <c r="J54" s="24">
        <v>495000</v>
      </c>
      <c r="K54" s="24">
        <v>467013</v>
      </c>
      <c r="L54" s="24">
        <v>247408</v>
      </c>
      <c r="M54" s="24">
        <v>0</v>
      </c>
      <c r="N54" s="24">
        <v>27965</v>
      </c>
      <c r="O54" s="24">
        <v>0</v>
      </c>
      <c r="P54" s="8">
        <f t="shared" si="5"/>
        <v>27965</v>
      </c>
      <c r="Q54" s="24">
        <v>0</v>
      </c>
      <c r="R54" s="24">
        <v>495000</v>
      </c>
      <c r="S54" s="24">
        <v>0</v>
      </c>
      <c r="T54" s="24">
        <v>0</v>
      </c>
      <c r="U54" s="8">
        <f t="shared" si="6"/>
        <v>0</v>
      </c>
      <c r="V54" s="24">
        <v>3003</v>
      </c>
      <c r="W54" s="37">
        <v>53223</v>
      </c>
      <c r="X54" s="21">
        <v>1</v>
      </c>
      <c r="Y54" s="21" t="s">
        <v>86</v>
      </c>
      <c r="Z54" s="21" t="s">
        <v>85</v>
      </c>
      <c r="AA54" s="4"/>
      <c r="AB54" s="11" t="s">
        <v>8</v>
      </c>
      <c r="AC54" s="13" t="s">
        <v>183</v>
      </c>
      <c r="AD54" s="11" t="s">
        <v>266</v>
      </c>
      <c r="AE54" s="11" t="s">
        <v>8</v>
      </c>
      <c r="AF54" s="21">
        <v>6</v>
      </c>
      <c r="AG54" s="12" t="str">
        <f t="shared" si="7"/>
        <v>1.F FE</v>
      </c>
    </row>
    <row r="55" spans="2:33" ht="28" x14ac:dyDescent="0.3">
      <c r="B55" s="33" t="s">
        <v>988</v>
      </c>
      <c r="C55" s="11" t="s">
        <v>1388</v>
      </c>
      <c r="D55" s="13" t="s">
        <v>1017</v>
      </c>
      <c r="E55" s="21"/>
      <c r="F55" s="37">
        <v>45095</v>
      </c>
      <c r="G55" s="11" t="s">
        <v>846</v>
      </c>
      <c r="H55" s="3"/>
      <c r="I55" s="24">
        <v>266667</v>
      </c>
      <c r="J55" s="24">
        <v>266667</v>
      </c>
      <c r="K55" s="24">
        <v>266612</v>
      </c>
      <c r="L55" s="24">
        <v>266623</v>
      </c>
      <c r="M55" s="24">
        <v>0</v>
      </c>
      <c r="N55" s="24">
        <v>43</v>
      </c>
      <c r="O55" s="24">
        <v>0</v>
      </c>
      <c r="P55" s="8">
        <f t="shared" si="5"/>
        <v>43</v>
      </c>
      <c r="Q55" s="24">
        <v>0</v>
      </c>
      <c r="R55" s="24">
        <v>266667</v>
      </c>
      <c r="S55" s="24">
        <v>0</v>
      </c>
      <c r="T55" s="24">
        <v>0</v>
      </c>
      <c r="U55" s="8">
        <f t="shared" si="6"/>
        <v>0</v>
      </c>
      <c r="V55" s="24">
        <v>2271</v>
      </c>
      <c r="W55" s="37">
        <v>53253</v>
      </c>
      <c r="X55" s="21">
        <v>1</v>
      </c>
      <c r="Y55" s="21" t="s">
        <v>86</v>
      </c>
      <c r="Z55" s="21" t="s">
        <v>85</v>
      </c>
      <c r="AA55" s="4"/>
      <c r="AB55" s="11" t="s">
        <v>8</v>
      </c>
      <c r="AC55" s="13" t="s">
        <v>492</v>
      </c>
      <c r="AD55" s="11" t="s">
        <v>8</v>
      </c>
      <c r="AE55" s="11" t="s">
        <v>8</v>
      </c>
      <c r="AF55" s="21">
        <v>6</v>
      </c>
      <c r="AG55" s="12" t="str">
        <f t="shared" si="7"/>
        <v>1.F FE</v>
      </c>
    </row>
    <row r="56" spans="2:33" ht="28" x14ac:dyDescent="0.3">
      <c r="B56" s="33" t="s">
        <v>1356</v>
      </c>
      <c r="C56" s="11" t="s">
        <v>35</v>
      </c>
      <c r="D56" s="13" t="s">
        <v>1292</v>
      </c>
      <c r="E56" s="21"/>
      <c r="F56" s="37">
        <v>45070</v>
      </c>
      <c r="G56" s="11" t="s">
        <v>920</v>
      </c>
      <c r="H56" s="3"/>
      <c r="I56" s="24">
        <v>2934240</v>
      </c>
      <c r="J56" s="24">
        <v>3000000</v>
      </c>
      <c r="K56" s="24">
        <v>2987310</v>
      </c>
      <c r="L56" s="24">
        <v>2995614</v>
      </c>
      <c r="M56" s="24">
        <v>0</v>
      </c>
      <c r="N56" s="24">
        <v>773</v>
      </c>
      <c r="O56" s="24">
        <v>0</v>
      </c>
      <c r="P56" s="8">
        <f t="shared" si="5"/>
        <v>773</v>
      </c>
      <c r="Q56" s="24">
        <v>0</v>
      </c>
      <c r="R56" s="24">
        <v>2996387</v>
      </c>
      <c r="S56" s="24">
        <v>0</v>
      </c>
      <c r="T56" s="24">
        <v>-62147</v>
      </c>
      <c r="U56" s="8">
        <f t="shared" si="6"/>
        <v>-62147</v>
      </c>
      <c r="V56" s="24">
        <v>82621</v>
      </c>
      <c r="W56" s="37">
        <v>45731</v>
      </c>
      <c r="X56" s="21">
        <v>2</v>
      </c>
      <c r="Y56" s="21" t="s">
        <v>13</v>
      </c>
      <c r="Z56" s="21" t="s">
        <v>85</v>
      </c>
      <c r="AA56" s="4"/>
      <c r="AB56" s="11" t="s">
        <v>128</v>
      </c>
      <c r="AC56" s="11" t="s">
        <v>222</v>
      </c>
      <c r="AD56" s="11" t="s">
        <v>8</v>
      </c>
      <c r="AE56" s="11" t="s">
        <v>8</v>
      </c>
      <c r="AF56" s="21">
        <v>6</v>
      </c>
      <c r="AG56" s="12" t="str">
        <f t="shared" si="7"/>
        <v>2.B FE</v>
      </c>
    </row>
    <row r="57" spans="2:33" ht="28" x14ac:dyDescent="0.3">
      <c r="B57" s="33" t="s">
        <v>278</v>
      </c>
      <c r="C57" s="11" t="s">
        <v>307</v>
      </c>
      <c r="D57" s="13" t="s">
        <v>129</v>
      </c>
      <c r="E57" s="21"/>
      <c r="F57" s="37">
        <v>45084</v>
      </c>
      <c r="G57" s="13" t="s">
        <v>7</v>
      </c>
      <c r="H57" s="3"/>
      <c r="I57" s="24">
        <v>2921970</v>
      </c>
      <c r="J57" s="24">
        <v>3000000</v>
      </c>
      <c r="K57" s="24">
        <v>2822940</v>
      </c>
      <c r="L57" s="24">
        <v>2948946</v>
      </c>
      <c r="M57" s="24">
        <v>0</v>
      </c>
      <c r="N57" s="24">
        <v>15058</v>
      </c>
      <c r="O57" s="24">
        <v>0</v>
      </c>
      <c r="P57" s="8">
        <f t="shared" si="5"/>
        <v>15058</v>
      </c>
      <c r="Q57" s="24">
        <v>0</v>
      </c>
      <c r="R57" s="24">
        <v>2964004</v>
      </c>
      <c r="S57" s="24">
        <v>0</v>
      </c>
      <c r="T57" s="24">
        <v>-42034</v>
      </c>
      <c r="U57" s="8">
        <f t="shared" si="6"/>
        <v>-42034</v>
      </c>
      <c r="V57" s="24">
        <v>44646</v>
      </c>
      <c r="W57" s="37">
        <v>45458</v>
      </c>
      <c r="X57" s="21">
        <v>2</v>
      </c>
      <c r="Y57" s="21" t="s">
        <v>13</v>
      </c>
      <c r="Z57" s="21" t="s">
        <v>85</v>
      </c>
      <c r="AA57" s="4"/>
      <c r="AB57" s="11" t="s">
        <v>1389</v>
      </c>
      <c r="AC57" s="11" t="s">
        <v>671</v>
      </c>
      <c r="AD57" s="11" t="s">
        <v>8</v>
      </c>
      <c r="AE57" s="11" t="s">
        <v>8</v>
      </c>
      <c r="AF57" s="21">
        <v>6</v>
      </c>
      <c r="AG57" s="12" t="str">
        <f t="shared" si="7"/>
        <v>2.B FE</v>
      </c>
    </row>
    <row r="58" spans="2:33" ht="56" x14ac:dyDescent="0.3">
      <c r="B58" s="33" t="s">
        <v>897</v>
      </c>
      <c r="C58" s="11" t="s">
        <v>308</v>
      </c>
      <c r="D58" s="13" t="s">
        <v>672</v>
      </c>
      <c r="E58" s="21"/>
      <c r="F58" s="37">
        <v>45028</v>
      </c>
      <c r="G58" s="11" t="s">
        <v>980</v>
      </c>
      <c r="H58" s="3"/>
      <c r="I58" s="24">
        <v>3920800</v>
      </c>
      <c r="J58" s="24">
        <v>4000000</v>
      </c>
      <c r="K58" s="24">
        <v>3991480</v>
      </c>
      <c r="L58" s="24">
        <v>3997530</v>
      </c>
      <c r="M58" s="24">
        <v>0</v>
      </c>
      <c r="N58" s="24">
        <v>505</v>
      </c>
      <c r="O58" s="24">
        <v>0</v>
      </c>
      <c r="P58" s="8">
        <f t="shared" si="5"/>
        <v>505</v>
      </c>
      <c r="Q58" s="24">
        <v>0</v>
      </c>
      <c r="R58" s="24">
        <v>3998035</v>
      </c>
      <c r="S58" s="24">
        <v>0</v>
      </c>
      <c r="T58" s="24">
        <v>-77235</v>
      </c>
      <c r="U58" s="8">
        <f t="shared" si="6"/>
        <v>-77235</v>
      </c>
      <c r="V58" s="24">
        <v>46550</v>
      </c>
      <c r="W58" s="37">
        <v>45429</v>
      </c>
      <c r="X58" s="21">
        <v>1</v>
      </c>
      <c r="Y58" s="21" t="s">
        <v>86</v>
      </c>
      <c r="Z58" s="21" t="s">
        <v>85</v>
      </c>
      <c r="AA58" s="4"/>
      <c r="AB58" s="11" t="s">
        <v>764</v>
      </c>
      <c r="AC58" s="13" t="s">
        <v>1018</v>
      </c>
      <c r="AD58" s="13" t="s">
        <v>1018</v>
      </c>
      <c r="AE58" s="11" t="s">
        <v>8</v>
      </c>
      <c r="AF58" s="21">
        <v>6</v>
      </c>
      <c r="AG58" s="12" t="str">
        <f t="shared" si="7"/>
        <v>1.F FE</v>
      </c>
    </row>
    <row r="59" spans="2:33" ht="28" x14ac:dyDescent="0.3">
      <c r="B59" s="33" t="s">
        <v>1266</v>
      </c>
      <c r="C59" s="11" t="s">
        <v>1293</v>
      </c>
      <c r="D59" s="13" t="s">
        <v>411</v>
      </c>
      <c r="E59" s="21"/>
      <c r="F59" s="37">
        <v>45062</v>
      </c>
      <c r="G59" s="11" t="s">
        <v>270</v>
      </c>
      <c r="H59" s="3"/>
      <c r="I59" s="24">
        <v>4937400</v>
      </c>
      <c r="J59" s="24">
        <v>5000000</v>
      </c>
      <c r="K59" s="24">
        <v>4993850</v>
      </c>
      <c r="L59" s="24">
        <v>4997380</v>
      </c>
      <c r="M59" s="24">
        <v>0</v>
      </c>
      <c r="N59" s="24">
        <v>341</v>
      </c>
      <c r="O59" s="24">
        <v>0</v>
      </c>
      <c r="P59" s="8">
        <f t="shared" si="5"/>
        <v>341</v>
      </c>
      <c r="Q59" s="24">
        <v>0</v>
      </c>
      <c r="R59" s="24">
        <v>4997720</v>
      </c>
      <c r="S59" s="24">
        <v>0</v>
      </c>
      <c r="T59" s="24">
        <v>-60320</v>
      </c>
      <c r="U59" s="8">
        <f t="shared" si="6"/>
        <v>-60320</v>
      </c>
      <c r="V59" s="24">
        <v>116854</v>
      </c>
      <c r="W59" s="37">
        <v>45945</v>
      </c>
      <c r="X59" s="21">
        <v>1</v>
      </c>
      <c r="Y59" s="21" t="s">
        <v>481</v>
      </c>
      <c r="Z59" s="21" t="s">
        <v>85</v>
      </c>
      <c r="AA59" s="4"/>
      <c r="AB59" s="11" t="s">
        <v>765</v>
      </c>
      <c r="AC59" s="11" t="s">
        <v>577</v>
      </c>
      <c r="AD59" s="11" t="s">
        <v>130</v>
      </c>
      <c r="AE59" s="11" t="s">
        <v>8</v>
      </c>
      <c r="AF59" s="21">
        <v>6</v>
      </c>
      <c r="AG59" s="12" t="str">
        <f t="shared" si="7"/>
        <v>1.G FE</v>
      </c>
    </row>
    <row r="60" spans="2:33" ht="28" x14ac:dyDescent="0.3">
      <c r="B60" s="33" t="s">
        <v>192</v>
      </c>
      <c r="C60" s="11" t="s">
        <v>673</v>
      </c>
      <c r="D60" s="13" t="s">
        <v>921</v>
      </c>
      <c r="E60" s="21"/>
      <c r="F60" s="37">
        <v>45042</v>
      </c>
      <c r="G60" s="13" t="s">
        <v>890</v>
      </c>
      <c r="H60" s="3"/>
      <c r="I60" s="24">
        <v>4208000</v>
      </c>
      <c r="J60" s="24">
        <v>5000000</v>
      </c>
      <c r="K60" s="24">
        <v>5004800</v>
      </c>
      <c r="L60" s="24">
        <v>5014471</v>
      </c>
      <c r="M60" s="24">
        <v>0</v>
      </c>
      <c r="N60" s="24">
        <v>-13164</v>
      </c>
      <c r="O60" s="24">
        <v>0</v>
      </c>
      <c r="P60" s="8">
        <f t="shared" si="5"/>
        <v>-13164</v>
      </c>
      <c r="Q60" s="24">
        <v>0</v>
      </c>
      <c r="R60" s="24">
        <v>5001307</v>
      </c>
      <c r="S60" s="24">
        <v>0</v>
      </c>
      <c r="T60" s="24">
        <v>-793307</v>
      </c>
      <c r="U60" s="8">
        <f t="shared" si="6"/>
        <v>-793307</v>
      </c>
      <c r="V60" s="24">
        <v>179955</v>
      </c>
      <c r="W60" s="37">
        <v>48816</v>
      </c>
      <c r="X60" s="21">
        <v>2</v>
      </c>
      <c r="Y60" s="21" t="s">
        <v>1108</v>
      </c>
      <c r="Z60" s="21" t="s">
        <v>85</v>
      </c>
      <c r="AA60" s="4"/>
      <c r="AB60" s="11" t="s">
        <v>412</v>
      </c>
      <c r="AC60" s="11" t="s">
        <v>1019</v>
      </c>
      <c r="AD60" s="11" t="s">
        <v>8</v>
      </c>
      <c r="AE60" s="11" t="s">
        <v>8</v>
      </c>
      <c r="AF60" s="21">
        <v>6</v>
      </c>
      <c r="AG60" s="12" t="str">
        <f t="shared" si="7"/>
        <v>2.A FE</v>
      </c>
    </row>
    <row r="61" spans="2:33" ht="28" x14ac:dyDescent="0.3">
      <c r="B61" s="33" t="s">
        <v>550</v>
      </c>
      <c r="C61" s="11" t="s">
        <v>766</v>
      </c>
      <c r="D61" s="13" t="s">
        <v>309</v>
      </c>
      <c r="E61" s="21"/>
      <c r="F61" s="37">
        <v>45043</v>
      </c>
      <c r="G61" s="11" t="s">
        <v>980</v>
      </c>
      <c r="H61" s="3"/>
      <c r="I61" s="24">
        <v>3493875</v>
      </c>
      <c r="J61" s="24">
        <v>3750000</v>
      </c>
      <c r="K61" s="24">
        <v>3746513</v>
      </c>
      <c r="L61" s="24">
        <v>3748864</v>
      </c>
      <c r="M61" s="24">
        <v>0</v>
      </c>
      <c r="N61" s="24">
        <v>239</v>
      </c>
      <c r="O61" s="24">
        <v>0</v>
      </c>
      <c r="P61" s="8">
        <f t="shared" si="5"/>
        <v>239</v>
      </c>
      <c r="Q61" s="24">
        <v>0</v>
      </c>
      <c r="R61" s="24">
        <v>3749103</v>
      </c>
      <c r="S61" s="24">
        <v>0</v>
      </c>
      <c r="T61" s="24">
        <v>-255228</v>
      </c>
      <c r="U61" s="8">
        <f t="shared" si="6"/>
        <v>-255228</v>
      </c>
      <c r="V61" s="24">
        <v>72396</v>
      </c>
      <c r="W61" s="37">
        <v>45496</v>
      </c>
      <c r="X61" s="21">
        <v>1</v>
      </c>
      <c r="Y61" s="21" t="s">
        <v>481</v>
      </c>
      <c r="Z61" s="21" t="s">
        <v>85</v>
      </c>
      <c r="AA61" s="4"/>
      <c r="AB61" s="11" t="s">
        <v>412</v>
      </c>
      <c r="AC61" s="11" t="s">
        <v>1019</v>
      </c>
      <c r="AD61" s="11" t="s">
        <v>8</v>
      </c>
      <c r="AE61" s="11" t="s">
        <v>8</v>
      </c>
      <c r="AF61" s="21">
        <v>6</v>
      </c>
      <c r="AG61" s="12" t="str">
        <f t="shared" si="7"/>
        <v>1.G FE</v>
      </c>
    </row>
    <row r="62" spans="2:33" ht="28" x14ac:dyDescent="0.3">
      <c r="B62" s="33" t="s">
        <v>992</v>
      </c>
      <c r="C62" s="11" t="s">
        <v>131</v>
      </c>
      <c r="D62" s="13" t="s">
        <v>922</v>
      </c>
      <c r="E62" s="21"/>
      <c r="F62" s="37">
        <v>45040</v>
      </c>
      <c r="G62" s="11" t="s">
        <v>270</v>
      </c>
      <c r="H62" s="3"/>
      <c r="I62" s="24">
        <v>4959750</v>
      </c>
      <c r="J62" s="24">
        <v>5000000</v>
      </c>
      <c r="K62" s="24">
        <v>5039770</v>
      </c>
      <c r="L62" s="24">
        <v>5017678</v>
      </c>
      <c r="M62" s="24">
        <v>0</v>
      </c>
      <c r="N62" s="24">
        <v>-2072</v>
      </c>
      <c r="O62" s="24">
        <v>0</v>
      </c>
      <c r="P62" s="8">
        <f t="shared" si="5"/>
        <v>-2072</v>
      </c>
      <c r="Q62" s="24">
        <v>0</v>
      </c>
      <c r="R62" s="24">
        <v>5015606</v>
      </c>
      <c r="S62" s="24">
        <v>0</v>
      </c>
      <c r="T62" s="24">
        <v>-55856</v>
      </c>
      <c r="U62" s="8">
        <f t="shared" si="6"/>
        <v>-55856</v>
      </c>
      <c r="V62" s="24">
        <v>111806</v>
      </c>
      <c r="W62" s="37">
        <v>45962</v>
      </c>
      <c r="X62" s="21">
        <v>2</v>
      </c>
      <c r="Y62" s="21" t="s">
        <v>380</v>
      </c>
      <c r="Z62" s="21" t="s">
        <v>85</v>
      </c>
      <c r="AA62" s="4"/>
      <c r="AB62" s="11" t="s">
        <v>36</v>
      </c>
      <c r="AC62" s="11" t="s">
        <v>493</v>
      </c>
      <c r="AD62" s="11" t="s">
        <v>8</v>
      </c>
      <c r="AE62" s="11" t="s">
        <v>8</v>
      </c>
      <c r="AF62" s="21">
        <v>6</v>
      </c>
      <c r="AG62" s="12" t="str">
        <f t="shared" si="7"/>
        <v>2.C FE</v>
      </c>
    </row>
    <row r="63" spans="2:33" ht="28" x14ac:dyDescent="0.3">
      <c r="B63" s="33" t="s">
        <v>1361</v>
      </c>
      <c r="C63" s="11" t="s">
        <v>1294</v>
      </c>
      <c r="D63" s="13" t="s">
        <v>413</v>
      </c>
      <c r="E63" s="21"/>
      <c r="F63" s="37">
        <v>45043</v>
      </c>
      <c r="G63" s="11" t="s">
        <v>1358</v>
      </c>
      <c r="H63" s="3"/>
      <c r="I63" s="24">
        <v>4942300</v>
      </c>
      <c r="J63" s="24">
        <v>5000000</v>
      </c>
      <c r="K63" s="24">
        <v>4997100</v>
      </c>
      <c r="L63" s="24">
        <v>4997440</v>
      </c>
      <c r="M63" s="24">
        <v>0</v>
      </c>
      <c r="N63" s="24">
        <v>179</v>
      </c>
      <c r="O63" s="24">
        <v>0</v>
      </c>
      <c r="P63" s="8">
        <f t="shared" si="5"/>
        <v>179</v>
      </c>
      <c r="Q63" s="24">
        <v>0</v>
      </c>
      <c r="R63" s="24">
        <v>4997619</v>
      </c>
      <c r="S63" s="24">
        <v>0</v>
      </c>
      <c r="T63" s="24">
        <v>-55319</v>
      </c>
      <c r="U63" s="8">
        <f t="shared" si="6"/>
        <v>-55319</v>
      </c>
      <c r="V63" s="24">
        <v>103917</v>
      </c>
      <c r="W63" s="37">
        <v>46516</v>
      </c>
      <c r="X63" s="21">
        <v>2</v>
      </c>
      <c r="Y63" s="21" t="s">
        <v>380</v>
      </c>
      <c r="Z63" s="21" t="s">
        <v>85</v>
      </c>
      <c r="AA63" s="4"/>
      <c r="AB63" s="11" t="s">
        <v>642</v>
      </c>
      <c r="AC63" s="11" t="s">
        <v>983</v>
      </c>
      <c r="AD63" s="11" t="s">
        <v>8</v>
      </c>
      <c r="AE63" s="11" t="s">
        <v>8</v>
      </c>
      <c r="AF63" s="21">
        <v>6</v>
      </c>
      <c r="AG63" s="12" t="str">
        <f t="shared" si="7"/>
        <v>2.C FE</v>
      </c>
    </row>
    <row r="64" spans="2:33" ht="28" x14ac:dyDescent="0.3">
      <c r="B64" s="33" t="s">
        <v>281</v>
      </c>
      <c r="C64" s="11" t="s">
        <v>414</v>
      </c>
      <c r="D64" s="13" t="s">
        <v>1020</v>
      </c>
      <c r="E64" s="21"/>
      <c r="F64" s="37">
        <v>45063</v>
      </c>
      <c r="G64" s="11" t="s">
        <v>270</v>
      </c>
      <c r="H64" s="3"/>
      <c r="I64" s="24">
        <v>6859210</v>
      </c>
      <c r="J64" s="24">
        <v>7000000</v>
      </c>
      <c r="K64" s="24">
        <v>7042970</v>
      </c>
      <c r="L64" s="24">
        <v>7011418</v>
      </c>
      <c r="M64" s="24">
        <v>0</v>
      </c>
      <c r="N64" s="24">
        <v>-3425</v>
      </c>
      <c r="O64" s="24">
        <v>0</v>
      </c>
      <c r="P64" s="8">
        <f t="shared" si="5"/>
        <v>-3425</v>
      </c>
      <c r="Q64" s="24">
        <v>0</v>
      </c>
      <c r="R64" s="24">
        <v>7007993</v>
      </c>
      <c r="S64" s="24">
        <v>0</v>
      </c>
      <c r="T64" s="24">
        <v>-148783</v>
      </c>
      <c r="U64" s="8">
        <f t="shared" si="6"/>
        <v>-148783</v>
      </c>
      <c r="V64" s="24">
        <v>119278</v>
      </c>
      <c r="W64" s="37">
        <v>45444</v>
      </c>
      <c r="X64" s="21">
        <v>2</v>
      </c>
      <c r="Y64" s="21" t="s">
        <v>380</v>
      </c>
      <c r="Z64" s="21" t="s">
        <v>85</v>
      </c>
      <c r="AA64" s="4"/>
      <c r="AB64" s="11" t="s">
        <v>578</v>
      </c>
      <c r="AC64" s="11" t="s">
        <v>674</v>
      </c>
      <c r="AD64" s="11" t="s">
        <v>8</v>
      </c>
      <c r="AE64" s="11" t="s">
        <v>8</v>
      </c>
      <c r="AF64" s="21">
        <v>6</v>
      </c>
      <c r="AG64" s="12" t="str">
        <f t="shared" si="7"/>
        <v>2.C FE</v>
      </c>
    </row>
    <row r="65" spans="2:33" ht="28" x14ac:dyDescent="0.3">
      <c r="B65" s="33" t="s">
        <v>648</v>
      </c>
      <c r="C65" s="11" t="s">
        <v>767</v>
      </c>
      <c r="D65" s="13" t="s">
        <v>494</v>
      </c>
      <c r="E65" s="21"/>
      <c r="F65" s="37">
        <v>45021</v>
      </c>
      <c r="G65" s="11" t="s">
        <v>579</v>
      </c>
      <c r="H65" s="3"/>
      <c r="I65" s="24">
        <v>952290</v>
      </c>
      <c r="J65" s="24">
        <v>1000000</v>
      </c>
      <c r="K65" s="24">
        <v>960000</v>
      </c>
      <c r="L65" s="24">
        <v>971296</v>
      </c>
      <c r="M65" s="24">
        <v>0</v>
      </c>
      <c r="N65" s="24">
        <v>1394</v>
      </c>
      <c r="O65" s="24">
        <v>0</v>
      </c>
      <c r="P65" s="8">
        <f t="shared" si="5"/>
        <v>1394</v>
      </c>
      <c r="Q65" s="24">
        <v>0</v>
      </c>
      <c r="R65" s="24">
        <v>972690</v>
      </c>
      <c r="S65" s="24">
        <v>0</v>
      </c>
      <c r="T65" s="24">
        <v>-20400</v>
      </c>
      <c r="U65" s="8">
        <f t="shared" si="6"/>
        <v>-20400</v>
      </c>
      <c r="V65" s="24">
        <v>32205</v>
      </c>
      <c r="W65" s="37">
        <v>46767</v>
      </c>
      <c r="X65" s="21">
        <v>2</v>
      </c>
      <c r="Y65" s="21" t="s">
        <v>380</v>
      </c>
      <c r="Z65" s="21" t="s">
        <v>85</v>
      </c>
      <c r="AA65" s="4"/>
      <c r="AB65" s="11" t="s">
        <v>578</v>
      </c>
      <c r="AC65" s="13" t="s">
        <v>854</v>
      </c>
      <c r="AD65" s="11" t="s">
        <v>8</v>
      </c>
      <c r="AE65" s="11" t="s">
        <v>8</v>
      </c>
      <c r="AF65" s="21">
        <v>6</v>
      </c>
      <c r="AG65" s="12" t="str">
        <f t="shared" si="7"/>
        <v>2.C FE</v>
      </c>
    </row>
    <row r="66" spans="2:33" ht="28" x14ac:dyDescent="0.3">
      <c r="B66" s="33" t="s">
        <v>994</v>
      </c>
      <c r="C66" s="11" t="s">
        <v>1209</v>
      </c>
      <c r="D66" s="13" t="s">
        <v>1261</v>
      </c>
      <c r="E66" s="21"/>
      <c r="F66" s="37">
        <v>45077</v>
      </c>
      <c r="G66" s="11" t="s">
        <v>1353</v>
      </c>
      <c r="H66" s="3"/>
      <c r="I66" s="24">
        <v>9992241</v>
      </c>
      <c r="J66" s="24">
        <v>10000000</v>
      </c>
      <c r="K66" s="24">
        <v>9990900</v>
      </c>
      <c r="L66" s="24">
        <v>9991751</v>
      </c>
      <c r="M66" s="24">
        <v>0</v>
      </c>
      <c r="N66" s="24">
        <v>490</v>
      </c>
      <c r="O66" s="24">
        <v>0</v>
      </c>
      <c r="P66" s="8">
        <f t="shared" si="5"/>
        <v>490</v>
      </c>
      <c r="Q66" s="24">
        <v>0</v>
      </c>
      <c r="R66" s="24">
        <v>9992241</v>
      </c>
      <c r="S66" s="24">
        <v>0</v>
      </c>
      <c r="T66" s="24">
        <v>0</v>
      </c>
      <c r="U66" s="8">
        <f t="shared" si="6"/>
        <v>0</v>
      </c>
      <c r="V66" s="24">
        <v>252389</v>
      </c>
      <c r="W66" s="37">
        <v>47213</v>
      </c>
      <c r="X66" s="21">
        <v>2</v>
      </c>
      <c r="Y66" s="21" t="s">
        <v>13</v>
      </c>
      <c r="Z66" s="21" t="s">
        <v>85</v>
      </c>
      <c r="AA66" s="4"/>
      <c r="AB66" s="11" t="s">
        <v>8</v>
      </c>
      <c r="AC66" s="11" t="s">
        <v>643</v>
      </c>
      <c r="AD66" s="11" t="s">
        <v>266</v>
      </c>
      <c r="AE66" s="11" t="s">
        <v>8</v>
      </c>
      <c r="AF66" s="21">
        <v>6</v>
      </c>
      <c r="AG66" s="12" t="str">
        <f t="shared" si="7"/>
        <v>2.B FE</v>
      </c>
    </row>
    <row r="67" spans="2:33" ht="42" x14ac:dyDescent="0.3">
      <c r="B67" s="33" t="s">
        <v>1365</v>
      </c>
      <c r="C67" s="11" t="s">
        <v>223</v>
      </c>
      <c r="D67" s="13" t="s">
        <v>923</v>
      </c>
      <c r="E67" s="21"/>
      <c r="F67" s="37">
        <v>45068</v>
      </c>
      <c r="G67" s="11" t="s">
        <v>846</v>
      </c>
      <c r="H67" s="3"/>
      <c r="I67" s="24">
        <v>30000</v>
      </c>
      <c r="J67" s="24">
        <v>30000</v>
      </c>
      <c r="K67" s="24">
        <v>30000</v>
      </c>
      <c r="L67" s="24">
        <v>30000</v>
      </c>
      <c r="M67" s="24">
        <v>0</v>
      </c>
      <c r="N67" s="24">
        <v>0</v>
      </c>
      <c r="O67" s="24">
        <v>0</v>
      </c>
      <c r="P67" s="8">
        <f t="shared" si="5"/>
        <v>0</v>
      </c>
      <c r="Q67" s="24">
        <v>0</v>
      </c>
      <c r="R67" s="24">
        <v>30000</v>
      </c>
      <c r="S67" s="24">
        <v>0</v>
      </c>
      <c r="T67" s="24">
        <v>0</v>
      </c>
      <c r="U67" s="8">
        <f t="shared" si="6"/>
        <v>0</v>
      </c>
      <c r="V67" s="24">
        <v>374</v>
      </c>
      <c r="W67" s="37">
        <v>55477</v>
      </c>
      <c r="X67" s="21">
        <v>2</v>
      </c>
      <c r="Y67" s="21" t="s">
        <v>13</v>
      </c>
      <c r="Z67" s="21" t="s">
        <v>85</v>
      </c>
      <c r="AA67" s="4"/>
      <c r="AB67" s="11" t="s">
        <v>8</v>
      </c>
      <c r="AC67" s="13" t="s">
        <v>580</v>
      </c>
      <c r="AD67" s="11" t="s">
        <v>266</v>
      </c>
      <c r="AE67" s="11" t="s">
        <v>8</v>
      </c>
      <c r="AF67" s="21">
        <v>6</v>
      </c>
      <c r="AG67" s="12" t="str">
        <f t="shared" si="7"/>
        <v>2.B FE</v>
      </c>
    </row>
    <row r="68" spans="2:33" ht="42" x14ac:dyDescent="0.3">
      <c r="B68" s="33" t="s">
        <v>554</v>
      </c>
      <c r="C68" s="11" t="s">
        <v>1021</v>
      </c>
      <c r="D68" s="13" t="s">
        <v>1022</v>
      </c>
      <c r="E68" s="21"/>
      <c r="F68" s="37">
        <v>45021</v>
      </c>
      <c r="G68" s="11" t="s">
        <v>1137</v>
      </c>
      <c r="H68" s="3"/>
      <c r="I68" s="24">
        <v>977900</v>
      </c>
      <c r="J68" s="24">
        <v>1000000</v>
      </c>
      <c r="K68" s="24">
        <v>998270</v>
      </c>
      <c r="L68" s="24">
        <v>999449</v>
      </c>
      <c r="M68" s="24">
        <v>0</v>
      </c>
      <c r="N68" s="24">
        <v>103</v>
      </c>
      <c r="O68" s="24">
        <v>0</v>
      </c>
      <c r="P68" s="8">
        <f t="shared" si="5"/>
        <v>103</v>
      </c>
      <c r="Q68" s="24">
        <v>0</v>
      </c>
      <c r="R68" s="24">
        <v>999552</v>
      </c>
      <c r="S68" s="24">
        <v>0</v>
      </c>
      <c r="T68" s="24">
        <v>-21652</v>
      </c>
      <c r="U68" s="8">
        <f t="shared" si="6"/>
        <v>-21652</v>
      </c>
      <c r="V68" s="24">
        <v>8700</v>
      </c>
      <c r="W68" s="37">
        <v>45457</v>
      </c>
      <c r="X68" s="21">
        <v>1</v>
      </c>
      <c r="Y68" s="21" t="s">
        <v>481</v>
      </c>
      <c r="Z68" s="21" t="s">
        <v>85</v>
      </c>
      <c r="AA68" s="4"/>
      <c r="AB68" s="11" t="s">
        <v>924</v>
      </c>
      <c r="AC68" s="13" t="s">
        <v>132</v>
      </c>
      <c r="AD68" s="11" t="s">
        <v>266</v>
      </c>
      <c r="AE68" s="11" t="s">
        <v>8</v>
      </c>
      <c r="AF68" s="21">
        <v>6</v>
      </c>
      <c r="AG68" s="12" t="str">
        <f t="shared" si="7"/>
        <v>1.G FE</v>
      </c>
    </row>
    <row r="69" spans="2:33" ht="28" x14ac:dyDescent="0.3">
      <c r="B69" s="33" t="s">
        <v>901</v>
      </c>
      <c r="C69" s="11" t="s">
        <v>495</v>
      </c>
      <c r="D69" s="13" t="s">
        <v>675</v>
      </c>
      <c r="E69" s="21"/>
      <c r="F69" s="37">
        <v>45030</v>
      </c>
      <c r="G69" s="11" t="s">
        <v>270</v>
      </c>
      <c r="H69" s="3"/>
      <c r="I69" s="24">
        <v>7394485</v>
      </c>
      <c r="J69" s="24">
        <v>7500000</v>
      </c>
      <c r="K69" s="24">
        <v>7559255</v>
      </c>
      <c r="L69" s="24">
        <v>7523328</v>
      </c>
      <c r="M69" s="24">
        <v>0</v>
      </c>
      <c r="N69" s="24">
        <v>-2821</v>
      </c>
      <c r="O69" s="24">
        <v>0</v>
      </c>
      <c r="P69" s="8">
        <f t="shared" si="5"/>
        <v>-2821</v>
      </c>
      <c r="Q69" s="24">
        <v>0</v>
      </c>
      <c r="R69" s="24">
        <v>7520507</v>
      </c>
      <c r="S69" s="24">
        <v>0</v>
      </c>
      <c r="T69" s="24">
        <v>-126022</v>
      </c>
      <c r="U69" s="8">
        <f t="shared" si="6"/>
        <v>-126022</v>
      </c>
      <c r="V69" s="24">
        <v>150315</v>
      </c>
      <c r="W69" s="37">
        <v>45729</v>
      </c>
      <c r="X69" s="21">
        <v>1</v>
      </c>
      <c r="Y69" s="21" t="s">
        <v>86</v>
      </c>
      <c r="Z69" s="21" t="s">
        <v>85</v>
      </c>
      <c r="AA69" s="4"/>
      <c r="AB69" s="11" t="s">
        <v>1210</v>
      </c>
      <c r="AC69" s="11" t="s">
        <v>676</v>
      </c>
      <c r="AD69" s="11" t="s">
        <v>8</v>
      </c>
      <c r="AE69" s="11" t="s">
        <v>8</v>
      </c>
      <c r="AF69" s="21">
        <v>6</v>
      </c>
      <c r="AG69" s="12" t="str">
        <f t="shared" si="7"/>
        <v>1.F FE</v>
      </c>
    </row>
    <row r="70" spans="2:33" ht="28" x14ac:dyDescent="0.3">
      <c r="B70" s="33" t="s">
        <v>1367</v>
      </c>
      <c r="C70" s="11" t="s">
        <v>581</v>
      </c>
      <c r="D70" s="13" t="s">
        <v>677</v>
      </c>
      <c r="E70" s="21"/>
      <c r="F70" s="37">
        <v>45061</v>
      </c>
      <c r="G70" s="11" t="s">
        <v>415</v>
      </c>
      <c r="H70" s="3"/>
      <c r="I70" s="24">
        <v>4794450</v>
      </c>
      <c r="J70" s="24">
        <v>5000000</v>
      </c>
      <c r="K70" s="24">
        <v>5107900</v>
      </c>
      <c r="L70" s="24">
        <v>5063739</v>
      </c>
      <c r="M70" s="24">
        <v>0</v>
      </c>
      <c r="N70" s="24">
        <v>-6102</v>
      </c>
      <c r="O70" s="24">
        <v>0</v>
      </c>
      <c r="P70" s="8">
        <f t="shared" si="5"/>
        <v>-6102</v>
      </c>
      <c r="Q70" s="24">
        <v>0</v>
      </c>
      <c r="R70" s="24">
        <v>5057637</v>
      </c>
      <c r="S70" s="24">
        <v>0</v>
      </c>
      <c r="T70" s="24">
        <v>-263187</v>
      </c>
      <c r="U70" s="8">
        <f t="shared" si="6"/>
        <v>-263187</v>
      </c>
      <c r="V70" s="24">
        <v>74931</v>
      </c>
      <c r="W70" s="37">
        <v>46357</v>
      </c>
      <c r="X70" s="21">
        <v>2</v>
      </c>
      <c r="Y70" s="21" t="s">
        <v>13</v>
      </c>
      <c r="Z70" s="21" t="s">
        <v>85</v>
      </c>
      <c r="AA70" s="4"/>
      <c r="AB70" s="11" t="s">
        <v>310</v>
      </c>
      <c r="AC70" s="11" t="s">
        <v>582</v>
      </c>
      <c r="AD70" s="11" t="s">
        <v>8</v>
      </c>
      <c r="AE70" s="11" t="s">
        <v>8</v>
      </c>
      <c r="AF70" s="21">
        <v>6</v>
      </c>
      <c r="AG70" s="12" t="str">
        <f t="shared" si="7"/>
        <v>2.B FE</v>
      </c>
    </row>
    <row r="71" spans="2:33" ht="28" x14ac:dyDescent="0.3">
      <c r="B71" s="33" t="s">
        <v>284</v>
      </c>
      <c r="C71" s="11" t="s">
        <v>855</v>
      </c>
      <c r="D71" s="13" t="s">
        <v>416</v>
      </c>
      <c r="E71" s="21"/>
      <c r="F71" s="37">
        <v>45021</v>
      </c>
      <c r="G71" s="13" t="s">
        <v>7</v>
      </c>
      <c r="H71" s="3"/>
      <c r="I71" s="24">
        <v>4943250</v>
      </c>
      <c r="J71" s="24">
        <v>5000000</v>
      </c>
      <c r="K71" s="24">
        <v>4994950</v>
      </c>
      <c r="L71" s="24">
        <v>4998206</v>
      </c>
      <c r="M71" s="24">
        <v>0</v>
      </c>
      <c r="N71" s="24">
        <v>199</v>
      </c>
      <c r="O71" s="24">
        <v>0</v>
      </c>
      <c r="P71" s="8">
        <f t="shared" si="5"/>
        <v>199</v>
      </c>
      <c r="Q71" s="24">
        <v>0</v>
      </c>
      <c r="R71" s="24">
        <v>4998405</v>
      </c>
      <c r="S71" s="24">
        <v>0</v>
      </c>
      <c r="T71" s="24">
        <v>-55155</v>
      </c>
      <c r="U71" s="8">
        <f t="shared" si="6"/>
        <v>-55155</v>
      </c>
      <c r="V71" s="24">
        <v>80556</v>
      </c>
      <c r="W71" s="37">
        <v>45792</v>
      </c>
      <c r="X71" s="21">
        <v>2</v>
      </c>
      <c r="Y71" s="21" t="s">
        <v>13</v>
      </c>
      <c r="Z71" s="21" t="s">
        <v>85</v>
      </c>
      <c r="AA71" s="4"/>
      <c r="AB71" s="11" t="s">
        <v>496</v>
      </c>
      <c r="AC71" s="11" t="s">
        <v>417</v>
      </c>
      <c r="AD71" s="11" t="s">
        <v>8</v>
      </c>
      <c r="AE71" s="11" t="s">
        <v>8</v>
      </c>
      <c r="AF71" s="21">
        <v>6</v>
      </c>
      <c r="AG71" s="12" t="str">
        <f t="shared" si="7"/>
        <v>2.B FE</v>
      </c>
    </row>
    <row r="72" spans="2:33" ht="42" x14ac:dyDescent="0.3">
      <c r="B72" s="33" t="s">
        <v>649</v>
      </c>
      <c r="C72" s="11" t="s">
        <v>768</v>
      </c>
      <c r="D72" s="13" t="s">
        <v>133</v>
      </c>
      <c r="E72" s="21"/>
      <c r="F72" s="37">
        <v>45041</v>
      </c>
      <c r="G72" s="11" t="s">
        <v>846</v>
      </c>
      <c r="H72" s="3"/>
      <c r="I72" s="24">
        <v>10000</v>
      </c>
      <c r="J72" s="24">
        <v>10000</v>
      </c>
      <c r="K72" s="24">
        <v>10000</v>
      </c>
      <c r="L72" s="24">
        <v>10000</v>
      </c>
      <c r="M72" s="24">
        <v>0</v>
      </c>
      <c r="N72" s="24">
        <v>0</v>
      </c>
      <c r="O72" s="24">
        <v>0</v>
      </c>
      <c r="P72" s="8">
        <f t="shared" si="5"/>
        <v>0</v>
      </c>
      <c r="Q72" s="24">
        <v>0</v>
      </c>
      <c r="R72" s="24">
        <v>10000</v>
      </c>
      <c r="S72" s="24">
        <v>0</v>
      </c>
      <c r="T72" s="24">
        <v>0</v>
      </c>
      <c r="U72" s="8">
        <f t="shared" si="6"/>
        <v>0</v>
      </c>
      <c r="V72" s="24">
        <v>206</v>
      </c>
      <c r="W72" s="37">
        <v>54264</v>
      </c>
      <c r="X72" s="21">
        <v>2</v>
      </c>
      <c r="Y72" s="21" t="s">
        <v>1108</v>
      </c>
      <c r="Z72" s="21" t="s">
        <v>85</v>
      </c>
      <c r="AA72" s="4"/>
      <c r="AB72" s="11" t="s">
        <v>8</v>
      </c>
      <c r="AC72" s="13" t="s">
        <v>925</v>
      </c>
      <c r="AD72" s="11" t="s">
        <v>266</v>
      </c>
      <c r="AE72" s="11" t="s">
        <v>8</v>
      </c>
      <c r="AF72" s="21">
        <v>6</v>
      </c>
      <c r="AG72" s="12" t="str">
        <f t="shared" si="7"/>
        <v>2.A FE</v>
      </c>
    </row>
    <row r="73" spans="2:33" ht="42" x14ac:dyDescent="0.3">
      <c r="B73" s="33" t="s">
        <v>996</v>
      </c>
      <c r="C73" s="11" t="s">
        <v>311</v>
      </c>
      <c r="D73" s="13" t="s">
        <v>224</v>
      </c>
      <c r="E73" s="21"/>
      <c r="F73" s="37">
        <v>45041</v>
      </c>
      <c r="G73" s="11" t="s">
        <v>846</v>
      </c>
      <c r="H73" s="3"/>
      <c r="I73" s="24">
        <v>25000</v>
      </c>
      <c r="J73" s="24">
        <v>25000</v>
      </c>
      <c r="K73" s="24">
        <v>25000</v>
      </c>
      <c r="L73" s="24">
        <v>25000</v>
      </c>
      <c r="M73" s="24">
        <v>0</v>
      </c>
      <c r="N73" s="24">
        <v>0</v>
      </c>
      <c r="O73" s="24">
        <v>0</v>
      </c>
      <c r="P73" s="8">
        <f t="shared" si="5"/>
        <v>0</v>
      </c>
      <c r="Q73" s="24">
        <v>0</v>
      </c>
      <c r="R73" s="24">
        <v>25000</v>
      </c>
      <c r="S73" s="24">
        <v>0</v>
      </c>
      <c r="T73" s="24">
        <v>0</v>
      </c>
      <c r="U73" s="8">
        <f t="shared" si="6"/>
        <v>0</v>
      </c>
      <c r="V73" s="24">
        <v>333</v>
      </c>
      <c r="W73" s="37">
        <v>55268</v>
      </c>
      <c r="X73" s="21">
        <v>2</v>
      </c>
      <c r="Y73" s="21" t="s">
        <v>1108</v>
      </c>
      <c r="Z73" s="21" t="s">
        <v>85</v>
      </c>
      <c r="AA73" s="4"/>
      <c r="AB73" s="11" t="s">
        <v>8</v>
      </c>
      <c r="AC73" s="13" t="s">
        <v>925</v>
      </c>
      <c r="AD73" s="11" t="s">
        <v>266</v>
      </c>
      <c r="AE73" s="11" t="s">
        <v>8</v>
      </c>
      <c r="AF73" s="21">
        <v>6</v>
      </c>
      <c r="AG73" s="12" t="str">
        <f t="shared" si="7"/>
        <v>2.A FE</v>
      </c>
    </row>
    <row r="74" spans="2:33" ht="28" x14ac:dyDescent="0.3">
      <c r="B74" s="33" t="s">
        <v>1368</v>
      </c>
      <c r="C74" s="11" t="s">
        <v>583</v>
      </c>
      <c r="D74" s="13" t="s">
        <v>1295</v>
      </c>
      <c r="E74" s="21"/>
      <c r="F74" s="37">
        <v>45062</v>
      </c>
      <c r="G74" s="11" t="s">
        <v>270</v>
      </c>
      <c r="H74" s="3"/>
      <c r="I74" s="24">
        <v>11947805</v>
      </c>
      <c r="J74" s="24">
        <v>12000000</v>
      </c>
      <c r="K74" s="24">
        <v>12000000</v>
      </c>
      <c r="L74" s="24">
        <v>12000000</v>
      </c>
      <c r="M74" s="24">
        <v>0</v>
      </c>
      <c r="N74" s="24">
        <v>0</v>
      </c>
      <c r="O74" s="24">
        <v>0</v>
      </c>
      <c r="P74" s="8">
        <f t="shared" si="5"/>
        <v>0</v>
      </c>
      <c r="Q74" s="24">
        <v>0</v>
      </c>
      <c r="R74" s="24">
        <v>12000000</v>
      </c>
      <c r="S74" s="24">
        <v>0</v>
      </c>
      <c r="T74" s="24">
        <v>-52195</v>
      </c>
      <c r="U74" s="8">
        <f t="shared" si="6"/>
        <v>-52195</v>
      </c>
      <c r="V74" s="24">
        <v>271078</v>
      </c>
      <c r="W74" s="37">
        <v>45976</v>
      </c>
      <c r="X74" s="21">
        <v>2</v>
      </c>
      <c r="Y74" s="21" t="s">
        <v>1108</v>
      </c>
      <c r="Z74" s="21" t="s">
        <v>85</v>
      </c>
      <c r="AA74" s="4"/>
      <c r="AB74" s="11" t="s">
        <v>1023</v>
      </c>
      <c r="AC74" s="11" t="s">
        <v>1390</v>
      </c>
      <c r="AD74" s="11" t="s">
        <v>8</v>
      </c>
      <c r="AE74" s="11" t="s">
        <v>8</v>
      </c>
      <c r="AF74" s="21">
        <v>6</v>
      </c>
      <c r="AG74" s="12" t="str">
        <f t="shared" si="7"/>
        <v>2.A FE</v>
      </c>
    </row>
    <row r="75" spans="2:33" ht="42" x14ac:dyDescent="0.3">
      <c r="B75" s="33" t="s">
        <v>286</v>
      </c>
      <c r="C75" s="11" t="s">
        <v>497</v>
      </c>
      <c r="D75" s="13" t="s">
        <v>37</v>
      </c>
      <c r="E75" s="21"/>
      <c r="F75" s="37">
        <v>45036</v>
      </c>
      <c r="G75" s="11" t="s">
        <v>846</v>
      </c>
      <c r="H75" s="3"/>
      <c r="I75" s="24">
        <v>7125</v>
      </c>
      <c r="J75" s="24">
        <v>7125</v>
      </c>
      <c r="K75" s="24">
        <v>7170</v>
      </c>
      <c r="L75" s="24">
        <v>7153</v>
      </c>
      <c r="M75" s="24">
        <v>0</v>
      </c>
      <c r="N75" s="24">
        <v>-28</v>
      </c>
      <c r="O75" s="24">
        <v>0</v>
      </c>
      <c r="P75" s="8">
        <f t="shared" si="5"/>
        <v>-28</v>
      </c>
      <c r="Q75" s="24">
        <v>0</v>
      </c>
      <c r="R75" s="24">
        <v>7125</v>
      </c>
      <c r="S75" s="24">
        <v>0</v>
      </c>
      <c r="T75" s="24">
        <v>0</v>
      </c>
      <c r="U75" s="8">
        <f t="shared" si="6"/>
        <v>0</v>
      </c>
      <c r="V75" s="24">
        <v>135</v>
      </c>
      <c r="W75" s="37">
        <v>54989</v>
      </c>
      <c r="X75" s="21">
        <v>2</v>
      </c>
      <c r="Y75" s="21" t="s">
        <v>380</v>
      </c>
      <c r="Z75" s="21" t="s">
        <v>85</v>
      </c>
      <c r="AA75" s="4"/>
      <c r="AB75" s="11" t="s">
        <v>8</v>
      </c>
      <c r="AC75" s="13" t="s">
        <v>856</v>
      </c>
      <c r="AD75" s="11" t="s">
        <v>266</v>
      </c>
      <c r="AE75" s="11" t="s">
        <v>8</v>
      </c>
      <c r="AF75" s="21">
        <v>6</v>
      </c>
      <c r="AG75" s="12" t="str">
        <f t="shared" si="7"/>
        <v>2.C FE</v>
      </c>
    </row>
    <row r="76" spans="2:33" ht="42" x14ac:dyDescent="0.3">
      <c r="B76" s="33" t="s">
        <v>651</v>
      </c>
      <c r="C76" s="11" t="s">
        <v>418</v>
      </c>
      <c r="D76" s="13" t="s">
        <v>498</v>
      </c>
      <c r="E76" s="21"/>
      <c r="F76" s="37">
        <v>45036</v>
      </c>
      <c r="G76" s="11" t="s">
        <v>846</v>
      </c>
      <c r="H76" s="3"/>
      <c r="I76" s="24">
        <v>6250</v>
      </c>
      <c r="J76" s="24">
        <v>6250</v>
      </c>
      <c r="K76" s="24">
        <v>6250</v>
      </c>
      <c r="L76" s="24">
        <v>6250</v>
      </c>
      <c r="M76" s="24">
        <v>0</v>
      </c>
      <c r="N76" s="24">
        <v>0</v>
      </c>
      <c r="O76" s="24">
        <v>0</v>
      </c>
      <c r="P76" s="8">
        <f t="shared" si="5"/>
        <v>0</v>
      </c>
      <c r="Q76" s="24">
        <v>0</v>
      </c>
      <c r="R76" s="24">
        <v>6250</v>
      </c>
      <c r="S76" s="24">
        <v>0</v>
      </c>
      <c r="T76" s="24">
        <v>0</v>
      </c>
      <c r="U76" s="8">
        <f t="shared" si="6"/>
        <v>0</v>
      </c>
      <c r="V76" s="24">
        <v>101</v>
      </c>
      <c r="W76" s="37">
        <v>55173</v>
      </c>
      <c r="X76" s="21">
        <v>2</v>
      </c>
      <c r="Y76" s="21" t="s">
        <v>380</v>
      </c>
      <c r="Z76" s="21" t="s">
        <v>85</v>
      </c>
      <c r="AA76" s="4"/>
      <c r="AB76" s="11" t="s">
        <v>8</v>
      </c>
      <c r="AC76" s="13" t="s">
        <v>856</v>
      </c>
      <c r="AD76" s="11" t="s">
        <v>266</v>
      </c>
      <c r="AE76" s="11" t="s">
        <v>8</v>
      </c>
      <c r="AF76" s="21">
        <v>6</v>
      </c>
      <c r="AG76" s="12" t="str">
        <f t="shared" si="7"/>
        <v>2.C FE</v>
      </c>
    </row>
    <row r="77" spans="2:33" ht="42" x14ac:dyDescent="0.3">
      <c r="B77" s="33" t="s">
        <v>998</v>
      </c>
      <c r="C77" s="11" t="s">
        <v>857</v>
      </c>
      <c r="D77" s="13" t="s">
        <v>499</v>
      </c>
      <c r="E77" s="21"/>
      <c r="F77" s="37">
        <v>45036</v>
      </c>
      <c r="G77" s="11" t="s">
        <v>846</v>
      </c>
      <c r="H77" s="3"/>
      <c r="I77" s="24">
        <v>10000</v>
      </c>
      <c r="J77" s="24">
        <v>10000</v>
      </c>
      <c r="K77" s="24">
        <v>10000</v>
      </c>
      <c r="L77" s="24">
        <v>10000</v>
      </c>
      <c r="M77" s="24">
        <v>0</v>
      </c>
      <c r="N77" s="24">
        <v>0</v>
      </c>
      <c r="O77" s="24">
        <v>0</v>
      </c>
      <c r="P77" s="8">
        <f t="shared" si="5"/>
        <v>0</v>
      </c>
      <c r="Q77" s="24">
        <v>0</v>
      </c>
      <c r="R77" s="24">
        <v>10000</v>
      </c>
      <c r="S77" s="24">
        <v>0</v>
      </c>
      <c r="T77" s="24">
        <v>0</v>
      </c>
      <c r="U77" s="8">
        <f t="shared" si="6"/>
        <v>0</v>
      </c>
      <c r="V77" s="24">
        <v>370</v>
      </c>
      <c r="W77" s="37">
        <v>55812</v>
      </c>
      <c r="X77" s="21">
        <v>2</v>
      </c>
      <c r="Y77" s="21" t="s">
        <v>380</v>
      </c>
      <c r="Z77" s="21" t="s">
        <v>85</v>
      </c>
      <c r="AA77" s="4"/>
      <c r="AB77" s="11" t="s">
        <v>8</v>
      </c>
      <c r="AC77" s="13" t="s">
        <v>856</v>
      </c>
      <c r="AD77" s="11" t="s">
        <v>266</v>
      </c>
      <c r="AE77" s="11" t="s">
        <v>8</v>
      </c>
      <c r="AF77" s="21">
        <v>6</v>
      </c>
      <c r="AG77" s="12" t="str">
        <f t="shared" si="7"/>
        <v>2.C FE</v>
      </c>
    </row>
    <row r="78" spans="2:33" ht="28" x14ac:dyDescent="0.3">
      <c r="B78" s="33" t="s">
        <v>198</v>
      </c>
      <c r="C78" s="11" t="s">
        <v>1138</v>
      </c>
      <c r="D78" s="13" t="s">
        <v>38</v>
      </c>
      <c r="E78" s="21"/>
      <c r="F78" s="37">
        <v>45055</v>
      </c>
      <c r="G78" s="11" t="s">
        <v>1358</v>
      </c>
      <c r="H78" s="3"/>
      <c r="I78" s="24">
        <v>2912850</v>
      </c>
      <c r="J78" s="24">
        <v>3000000</v>
      </c>
      <c r="K78" s="24">
        <v>2863110</v>
      </c>
      <c r="L78" s="24">
        <v>2947448</v>
      </c>
      <c r="M78" s="24">
        <v>0</v>
      </c>
      <c r="N78" s="24">
        <v>8120</v>
      </c>
      <c r="O78" s="24">
        <v>0</v>
      </c>
      <c r="P78" s="8">
        <f t="shared" si="5"/>
        <v>8120</v>
      </c>
      <c r="Q78" s="24">
        <v>0</v>
      </c>
      <c r="R78" s="24">
        <v>2955568</v>
      </c>
      <c r="S78" s="24">
        <v>0</v>
      </c>
      <c r="T78" s="24">
        <v>-42718</v>
      </c>
      <c r="U78" s="8">
        <f t="shared" si="6"/>
        <v>-42718</v>
      </c>
      <c r="V78" s="24">
        <v>57750</v>
      </c>
      <c r="W78" s="37">
        <v>45748</v>
      </c>
      <c r="X78" s="21">
        <v>1</v>
      </c>
      <c r="Y78" s="21" t="s">
        <v>481</v>
      </c>
      <c r="Z78" s="21" t="s">
        <v>85</v>
      </c>
      <c r="AA78" s="4"/>
      <c r="AB78" s="11" t="s">
        <v>1211</v>
      </c>
      <c r="AC78" s="11" t="s">
        <v>584</v>
      </c>
      <c r="AD78" s="11" t="s">
        <v>8</v>
      </c>
      <c r="AE78" s="11" t="s">
        <v>8</v>
      </c>
      <c r="AF78" s="21">
        <v>6</v>
      </c>
      <c r="AG78" s="12" t="str">
        <f t="shared" si="7"/>
        <v>1.G FE</v>
      </c>
    </row>
    <row r="79" spans="2:33" ht="28" x14ac:dyDescent="0.3">
      <c r="B79" s="33" t="s">
        <v>653</v>
      </c>
      <c r="C79" s="11" t="s">
        <v>312</v>
      </c>
      <c r="D79" s="13" t="s">
        <v>1024</v>
      </c>
      <c r="E79" s="21"/>
      <c r="F79" s="37">
        <v>45062</v>
      </c>
      <c r="G79" s="13" t="s">
        <v>890</v>
      </c>
      <c r="H79" s="3"/>
      <c r="I79" s="24">
        <v>2859120</v>
      </c>
      <c r="J79" s="24">
        <v>3000000</v>
      </c>
      <c r="K79" s="24">
        <v>2997720</v>
      </c>
      <c r="L79" s="24">
        <v>2998905</v>
      </c>
      <c r="M79" s="24">
        <v>0</v>
      </c>
      <c r="N79" s="24">
        <v>170</v>
      </c>
      <c r="O79" s="24">
        <v>0</v>
      </c>
      <c r="P79" s="8">
        <f t="shared" si="5"/>
        <v>170</v>
      </c>
      <c r="Q79" s="24">
        <v>0</v>
      </c>
      <c r="R79" s="24">
        <v>2999075</v>
      </c>
      <c r="S79" s="24">
        <v>0</v>
      </c>
      <c r="T79" s="24">
        <v>-139955</v>
      </c>
      <c r="U79" s="8">
        <f t="shared" si="6"/>
        <v>-139955</v>
      </c>
      <c r="V79" s="24">
        <v>44225</v>
      </c>
      <c r="W79" s="37">
        <v>45792</v>
      </c>
      <c r="X79" s="21">
        <v>2</v>
      </c>
      <c r="Y79" s="21" t="s">
        <v>380</v>
      </c>
      <c r="Z79" s="21" t="s">
        <v>85</v>
      </c>
      <c r="AA79" s="4"/>
      <c r="AB79" s="11" t="s">
        <v>1296</v>
      </c>
      <c r="AC79" s="13" t="s">
        <v>926</v>
      </c>
      <c r="AD79" s="11" t="s">
        <v>8</v>
      </c>
      <c r="AE79" s="11" t="s">
        <v>8</v>
      </c>
      <c r="AF79" s="21">
        <v>6</v>
      </c>
      <c r="AG79" s="12" t="str">
        <f t="shared" si="7"/>
        <v>2.C FE</v>
      </c>
    </row>
    <row r="80" spans="2:33" ht="28" x14ac:dyDescent="0.3">
      <c r="B80" s="33" t="s">
        <v>1000</v>
      </c>
      <c r="C80" s="11" t="s">
        <v>313</v>
      </c>
      <c r="D80" s="13" t="s">
        <v>1139</v>
      </c>
      <c r="E80" s="21"/>
      <c r="F80" s="37">
        <v>45069</v>
      </c>
      <c r="G80" s="11" t="s">
        <v>980</v>
      </c>
      <c r="H80" s="3"/>
      <c r="I80" s="24">
        <v>1451130</v>
      </c>
      <c r="J80" s="24">
        <v>1500000</v>
      </c>
      <c r="K80" s="24">
        <v>1483965</v>
      </c>
      <c r="L80" s="24">
        <v>1492751</v>
      </c>
      <c r="M80" s="24">
        <v>0</v>
      </c>
      <c r="N80" s="24">
        <v>847</v>
      </c>
      <c r="O80" s="24">
        <v>0</v>
      </c>
      <c r="P80" s="8">
        <f t="shared" si="5"/>
        <v>847</v>
      </c>
      <c r="Q80" s="24">
        <v>0</v>
      </c>
      <c r="R80" s="24">
        <v>1493598</v>
      </c>
      <c r="S80" s="24">
        <v>0</v>
      </c>
      <c r="T80" s="24">
        <v>-42468</v>
      </c>
      <c r="U80" s="8">
        <f t="shared" si="6"/>
        <v>-42468</v>
      </c>
      <c r="V80" s="24">
        <v>34125</v>
      </c>
      <c r="W80" s="37">
        <v>46113</v>
      </c>
      <c r="X80" s="21">
        <v>1</v>
      </c>
      <c r="Y80" s="21" t="s">
        <v>86</v>
      </c>
      <c r="Z80" s="21" t="s">
        <v>85</v>
      </c>
      <c r="AA80" s="4"/>
      <c r="AB80" s="11" t="s">
        <v>1140</v>
      </c>
      <c r="AC80" s="11" t="s">
        <v>585</v>
      </c>
      <c r="AD80" s="11" t="s">
        <v>1391</v>
      </c>
      <c r="AE80" s="11" t="s">
        <v>8</v>
      </c>
      <c r="AF80" s="21">
        <v>6</v>
      </c>
      <c r="AG80" s="12" t="str">
        <f t="shared" si="7"/>
        <v>1.F FE</v>
      </c>
    </row>
    <row r="81" spans="2:33" ht="28" x14ac:dyDescent="0.3">
      <c r="B81" s="33" t="s">
        <v>1370</v>
      </c>
      <c r="C81" s="11" t="s">
        <v>1392</v>
      </c>
      <c r="D81" s="13" t="s">
        <v>1025</v>
      </c>
      <c r="E81" s="21"/>
      <c r="F81" s="37">
        <v>45097</v>
      </c>
      <c r="G81" s="11" t="s">
        <v>846</v>
      </c>
      <c r="H81" s="3"/>
      <c r="I81" s="24">
        <v>263970</v>
      </c>
      <c r="J81" s="24">
        <v>263970</v>
      </c>
      <c r="K81" s="24">
        <v>263916</v>
      </c>
      <c r="L81" s="24">
        <v>263952</v>
      </c>
      <c r="M81" s="24">
        <v>0</v>
      </c>
      <c r="N81" s="24">
        <v>18</v>
      </c>
      <c r="O81" s="24">
        <v>0</v>
      </c>
      <c r="P81" s="8">
        <f t="shared" si="5"/>
        <v>18</v>
      </c>
      <c r="Q81" s="24">
        <v>0</v>
      </c>
      <c r="R81" s="24">
        <v>263970</v>
      </c>
      <c r="S81" s="24">
        <v>0</v>
      </c>
      <c r="T81" s="24">
        <v>0</v>
      </c>
      <c r="U81" s="8">
        <f t="shared" si="6"/>
        <v>0</v>
      </c>
      <c r="V81" s="24">
        <v>2455</v>
      </c>
      <c r="W81" s="37">
        <v>46013</v>
      </c>
      <c r="X81" s="21">
        <v>1</v>
      </c>
      <c r="Y81" s="21" t="s">
        <v>1108</v>
      </c>
      <c r="Z81" s="21" t="s">
        <v>85</v>
      </c>
      <c r="AA81" s="4"/>
      <c r="AB81" s="11" t="s">
        <v>8</v>
      </c>
      <c r="AC81" s="13" t="s">
        <v>745</v>
      </c>
      <c r="AD81" s="11" t="s">
        <v>266</v>
      </c>
      <c r="AE81" s="11" t="s">
        <v>8</v>
      </c>
      <c r="AF81" s="21">
        <v>6</v>
      </c>
      <c r="AG81" s="12" t="str">
        <f t="shared" si="7"/>
        <v>1.A FE</v>
      </c>
    </row>
    <row r="82" spans="2:33" ht="28" x14ac:dyDescent="0.3">
      <c r="B82" s="33" t="s">
        <v>288</v>
      </c>
      <c r="C82" s="11" t="s">
        <v>419</v>
      </c>
      <c r="D82" s="13" t="s">
        <v>1026</v>
      </c>
      <c r="E82" s="21"/>
      <c r="F82" s="37">
        <v>45099</v>
      </c>
      <c r="G82" s="13" t="s">
        <v>890</v>
      </c>
      <c r="H82" s="3"/>
      <c r="I82" s="24">
        <v>2578140</v>
      </c>
      <c r="J82" s="24">
        <v>2700000</v>
      </c>
      <c r="K82" s="24">
        <v>2684367</v>
      </c>
      <c r="L82" s="24">
        <v>2693848</v>
      </c>
      <c r="M82" s="24">
        <v>0</v>
      </c>
      <c r="N82" s="24">
        <v>1490</v>
      </c>
      <c r="O82" s="24">
        <v>0</v>
      </c>
      <c r="P82" s="8">
        <f t="shared" si="5"/>
        <v>1490</v>
      </c>
      <c r="Q82" s="24">
        <v>0</v>
      </c>
      <c r="R82" s="24">
        <v>2695338</v>
      </c>
      <c r="S82" s="24">
        <v>0</v>
      </c>
      <c r="T82" s="24">
        <v>-117198</v>
      </c>
      <c r="U82" s="8">
        <f t="shared" si="6"/>
        <v>-117198</v>
      </c>
      <c r="V82" s="24">
        <v>29950</v>
      </c>
      <c r="W82" s="37">
        <v>45627</v>
      </c>
      <c r="X82" s="21">
        <v>1</v>
      </c>
      <c r="Y82" s="21" t="s">
        <v>1187</v>
      </c>
      <c r="Z82" s="21" t="s">
        <v>85</v>
      </c>
      <c r="AA82" s="4"/>
      <c r="AB82" s="11" t="s">
        <v>769</v>
      </c>
      <c r="AC82" s="13" t="s">
        <v>1027</v>
      </c>
      <c r="AD82" s="11" t="s">
        <v>8</v>
      </c>
      <c r="AE82" s="11" t="s">
        <v>8</v>
      </c>
      <c r="AF82" s="21">
        <v>6</v>
      </c>
      <c r="AG82" s="12" t="str">
        <f t="shared" si="7"/>
        <v>1.E FE</v>
      </c>
    </row>
    <row r="83" spans="2:33" x14ac:dyDescent="0.3">
      <c r="B83" s="33" t="s">
        <v>654</v>
      </c>
      <c r="C83" s="11" t="s">
        <v>1141</v>
      </c>
      <c r="D83" s="13" t="s">
        <v>500</v>
      </c>
      <c r="E83" s="21"/>
      <c r="F83" s="37">
        <v>45078</v>
      </c>
      <c r="G83" s="11" t="s">
        <v>268</v>
      </c>
      <c r="H83" s="3"/>
      <c r="I83" s="24">
        <v>4209345</v>
      </c>
      <c r="J83" s="24">
        <v>4500000</v>
      </c>
      <c r="K83" s="24">
        <v>4495465</v>
      </c>
      <c r="L83" s="24">
        <v>4497476</v>
      </c>
      <c r="M83" s="24">
        <v>0</v>
      </c>
      <c r="N83" s="24">
        <v>273</v>
      </c>
      <c r="O83" s="24">
        <v>0</v>
      </c>
      <c r="P83" s="8">
        <f t="shared" si="5"/>
        <v>273</v>
      </c>
      <c r="Q83" s="24">
        <v>0</v>
      </c>
      <c r="R83" s="24">
        <v>4497749</v>
      </c>
      <c r="S83" s="24">
        <v>0</v>
      </c>
      <c r="T83" s="24">
        <v>-288404</v>
      </c>
      <c r="U83" s="8">
        <f t="shared" si="6"/>
        <v>-288404</v>
      </c>
      <c r="V83" s="24">
        <v>97600</v>
      </c>
      <c r="W83" s="37">
        <v>46296</v>
      </c>
      <c r="X83" s="21">
        <v>2</v>
      </c>
      <c r="Y83" s="21" t="s">
        <v>380</v>
      </c>
      <c r="Z83" s="21" t="s">
        <v>85</v>
      </c>
      <c r="AA83" s="4"/>
      <c r="AB83" s="11" t="s">
        <v>8</v>
      </c>
      <c r="AC83" s="11" t="s">
        <v>645</v>
      </c>
      <c r="AD83" s="11" t="s">
        <v>8</v>
      </c>
      <c r="AE83" s="11" t="s">
        <v>8</v>
      </c>
      <c r="AF83" s="21">
        <v>6</v>
      </c>
      <c r="AG83" s="12" t="str">
        <f t="shared" si="7"/>
        <v>2.C FE</v>
      </c>
    </row>
    <row r="84" spans="2:33" ht="28" x14ac:dyDescent="0.3">
      <c r="B84" s="33" t="s">
        <v>1001</v>
      </c>
      <c r="C84" s="11" t="s">
        <v>134</v>
      </c>
      <c r="D84" s="13" t="s">
        <v>1142</v>
      </c>
      <c r="E84" s="21"/>
      <c r="F84" s="37">
        <v>45050</v>
      </c>
      <c r="G84" s="11" t="s">
        <v>475</v>
      </c>
      <c r="H84" s="3"/>
      <c r="I84" s="24">
        <v>2766780</v>
      </c>
      <c r="J84" s="24">
        <v>3000000</v>
      </c>
      <c r="K84" s="24">
        <v>3000000</v>
      </c>
      <c r="L84" s="24">
        <v>3000000</v>
      </c>
      <c r="M84" s="24">
        <v>0</v>
      </c>
      <c r="N84" s="24">
        <v>0</v>
      </c>
      <c r="O84" s="24">
        <v>0</v>
      </c>
      <c r="P84" s="8">
        <f t="shared" si="5"/>
        <v>0</v>
      </c>
      <c r="Q84" s="24">
        <v>0</v>
      </c>
      <c r="R84" s="24">
        <v>3000000</v>
      </c>
      <c r="S84" s="24">
        <v>0</v>
      </c>
      <c r="T84" s="24">
        <v>-233220</v>
      </c>
      <c r="U84" s="8">
        <f t="shared" si="6"/>
        <v>-233220</v>
      </c>
      <c r="V84" s="24">
        <v>111347</v>
      </c>
      <c r="W84" s="37">
        <v>47692</v>
      </c>
      <c r="X84" s="21">
        <v>2</v>
      </c>
      <c r="Y84" s="21" t="s">
        <v>1108</v>
      </c>
      <c r="Z84" s="21" t="s">
        <v>85</v>
      </c>
      <c r="AA84" s="4"/>
      <c r="AB84" s="11" t="s">
        <v>501</v>
      </c>
      <c r="AC84" s="11" t="s">
        <v>1297</v>
      </c>
      <c r="AD84" s="11" t="s">
        <v>8</v>
      </c>
      <c r="AE84" s="11" t="s">
        <v>8</v>
      </c>
      <c r="AF84" s="21">
        <v>6</v>
      </c>
      <c r="AG84" s="12" t="str">
        <f t="shared" si="7"/>
        <v>2.A FE</v>
      </c>
    </row>
    <row r="85" spans="2:33" ht="28" x14ac:dyDescent="0.3">
      <c r="B85" s="33" t="s">
        <v>1374</v>
      </c>
      <c r="C85" s="11" t="s">
        <v>586</v>
      </c>
      <c r="D85" s="13" t="s">
        <v>587</v>
      </c>
      <c r="E85" s="21"/>
      <c r="F85" s="37">
        <v>45050</v>
      </c>
      <c r="G85" s="11" t="s">
        <v>770</v>
      </c>
      <c r="H85" s="3"/>
      <c r="I85" s="24">
        <v>4405650</v>
      </c>
      <c r="J85" s="24">
        <v>5000000</v>
      </c>
      <c r="K85" s="24">
        <v>4996450</v>
      </c>
      <c r="L85" s="24">
        <v>4997864</v>
      </c>
      <c r="M85" s="24">
        <v>0</v>
      </c>
      <c r="N85" s="24">
        <v>177</v>
      </c>
      <c r="O85" s="24">
        <v>0</v>
      </c>
      <c r="P85" s="8">
        <f t="shared" si="5"/>
        <v>177</v>
      </c>
      <c r="Q85" s="24">
        <v>0</v>
      </c>
      <c r="R85" s="24">
        <v>4998041</v>
      </c>
      <c r="S85" s="24">
        <v>0</v>
      </c>
      <c r="T85" s="24">
        <v>-592391</v>
      </c>
      <c r="U85" s="8">
        <f t="shared" si="6"/>
        <v>-592391</v>
      </c>
      <c r="V85" s="24">
        <v>86563</v>
      </c>
      <c r="W85" s="37">
        <v>46419</v>
      </c>
      <c r="X85" s="21">
        <v>1</v>
      </c>
      <c r="Y85" s="21" t="s">
        <v>481</v>
      </c>
      <c r="Z85" s="21" t="s">
        <v>85</v>
      </c>
      <c r="AA85" s="4"/>
      <c r="AB85" s="11" t="s">
        <v>1028</v>
      </c>
      <c r="AC85" s="11" t="s">
        <v>1029</v>
      </c>
      <c r="AD85" s="11" t="s">
        <v>8</v>
      </c>
      <c r="AE85" s="11" t="s">
        <v>8</v>
      </c>
      <c r="AF85" s="21">
        <v>6</v>
      </c>
      <c r="AG85" s="12" t="str">
        <f t="shared" si="7"/>
        <v>1.G FE</v>
      </c>
    </row>
    <row r="86" spans="2:33" x14ac:dyDescent="0.3">
      <c r="B86" s="33" t="s">
        <v>289</v>
      </c>
      <c r="C86" s="11" t="s">
        <v>1030</v>
      </c>
      <c r="D86" s="13" t="s">
        <v>1031</v>
      </c>
      <c r="E86" s="21"/>
      <c r="F86" s="37">
        <v>45040</v>
      </c>
      <c r="G86" s="11" t="s">
        <v>656</v>
      </c>
      <c r="H86" s="3"/>
      <c r="I86" s="24">
        <v>4896750</v>
      </c>
      <c r="J86" s="24">
        <v>5000000</v>
      </c>
      <c r="K86" s="24">
        <v>4952600</v>
      </c>
      <c r="L86" s="24">
        <v>4980842</v>
      </c>
      <c r="M86" s="24">
        <v>0</v>
      </c>
      <c r="N86" s="24">
        <v>2429</v>
      </c>
      <c r="O86" s="24">
        <v>0</v>
      </c>
      <c r="P86" s="8">
        <f t="shared" si="5"/>
        <v>2429</v>
      </c>
      <c r="Q86" s="24">
        <v>0</v>
      </c>
      <c r="R86" s="24">
        <v>4983271</v>
      </c>
      <c r="S86" s="24">
        <v>0</v>
      </c>
      <c r="T86" s="24">
        <v>-86521</v>
      </c>
      <c r="U86" s="8">
        <f t="shared" si="6"/>
        <v>-86521</v>
      </c>
      <c r="V86" s="24">
        <v>77535</v>
      </c>
      <c r="W86" s="37">
        <v>45809</v>
      </c>
      <c r="X86" s="21">
        <v>2</v>
      </c>
      <c r="Y86" s="21" t="s">
        <v>13</v>
      </c>
      <c r="Z86" s="21" t="s">
        <v>85</v>
      </c>
      <c r="AA86" s="4"/>
      <c r="AB86" s="11" t="s">
        <v>1032</v>
      </c>
      <c r="AC86" s="11" t="s">
        <v>135</v>
      </c>
      <c r="AD86" s="11" t="s">
        <v>8</v>
      </c>
      <c r="AE86" s="11" t="s">
        <v>8</v>
      </c>
      <c r="AF86" s="21">
        <v>6</v>
      </c>
      <c r="AG86" s="12" t="str">
        <f t="shared" si="7"/>
        <v>2.B FE</v>
      </c>
    </row>
    <row r="87" spans="2:33" x14ac:dyDescent="0.3">
      <c r="B87" s="33" t="s">
        <v>655</v>
      </c>
      <c r="C87" s="11" t="s">
        <v>420</v>
      </c>
      <c r="D87" s="13" t="s">
        <v>502</v>
      </c>
      <c r="E87" s="21"/>
      <c r="F87" s="37">
        <v>45082</v>
      </c>
      <c r="G87" s="11" t="s">
        <v>475</v>
      </c>
      <c r="H87" s="3"/>
      <c r="I87" s="24">
        <v>3306660</v>
      </c>
      <c r="J87" s="24">
        <v>3500000</v>
      </c>
      <c r="K87" s="24">
        <v>3499755</v>
      </c>
      <c r="L87" s="24">
        <v>3499880</v>
      </c>
      <c r="M87" s="24">
        <v>0</v>
      </c>
      <c r="N87" s="24">
        <v>14</v>
      </c>
      <c r="O87" s="24">
        <v>0</v>
      </c>
      <c r="P87" s="8">
        <f t="shared" si="5"/>
        <v>14</v>
      </c>
      <c r="Q87" s="24">
        <v>0</v>
      </c>
      <c r="R87" s="24">
        <v>3499894</v>
      </c>
      <c r="S87" s="24">
        <v>0</v>
      </c>
      <c r="T87" s="24">
        <v>-193234</v>
      </c>
      <c r="U87" s="8">
        <f t="shared" si="6"/>
        <v>-193234</v>
      </c>
      <c r="V87" s="24">
        <v>104533</v>
      </c>
      <c r="W87" s="37">
        <v>46204</v>
      </c>
      <c r="X87" s="21">
        <v>2</v>
      </c>
      <c r="Y87" s="21" t="s">
        <v>13</v>
      </c>
      <c r="Z87" s="21" t="s">
        <v>85</v>
      </c>
      <c r="AA87" s="4"/>
      <c r="AB87" s="11" t="s">
        <v>1032</v>
      </c>
      <c r="AC87" s="11" t="s">
        <v>135</v>
      </c>
      <c r="AD87" s="11" t="s">
        <v>8</v>
      </c>
      <c r="AE87" s="11" t="s">
        <v>8</v>
      </c>
      <c r="AF87" s="21">
        <v>6</v>
      </c>
      <c r="AG87" s="12" t="str">
        <f t="shared" si="7"/>
        <v>2.B FE</v>
      </c>
    </row>
    <row r="88" spans="2:33" ht="28" x14ac:dyDescent="0.3">
      <c r="B88" s="33" t="s">
        <v>1375</v>
      </c>
      <c r="C88" s="11" t="s">
        <v>927</v>
      </c>
      <c r="D88" s="13" t="s">
        <v>588</v>
      </c>
      <c r="E88" s="21"/>
      <c r="F88" s="37">
        <v>45097</v>
      </c>
      <c r="G88" s="11" t="s">
        <v>846</v>
      </c>
      <c r="H88" s="3"/>
      <c r="I88" s="24">
        <v>77059</v>
      </c>
      <c r="J88" s="24">
        <v>77059</v>
      </c>
      <c r="K88" s="24">
        <v>77022</v>
      </c>
      <c r="L88" s="24">
        <v>77027</v>
      </c>
      <c r="M88" s="24">
        <v>0</v>
      </c>
      <c r="N88" s="24">
        <v>32</v>
      </c>
      <c r="O88" s="24">
        <v>0</v>
      </c>
      <c r="P88" s="8">
        <f t="shared" si="5"/>
        <v>32</v>
      </c>
      <c r="Q88" s="24">
        <v>0</v>
      </c>
      <c r="R88" s="24">
        <v>77059</v>
      </c>
      <c r="S88" s="24">
        <v>0</v>
      </c>
      <c r="T88" s="24">
        <v>0</v>
      </c>
      <c r="U88" s="8">
        <f t="shared" si="6"/>
        <v>0</v>
      </c>
      <c r="V88" s="24">
        <v>925</v>
      </c>
      <c r="W88" s="37">
        <v>55569</v>
      </c>
      <c r="X88" s="21">
        <v>1</v>
      </c>
      <c r="Y88" s="21" t="s">
        <v>86</v>
      </c>
      <c r="Z88" s="21" t="s">
        <v>85</v>
      </c>
      <c r="AA88" s="4"/>
      <c r="AB88" s="11" t="s">
        <v>8</v>
      </c>
      <c r="AC88" s="11" t="s">
        <v>1143</v>
      </c>
      <c r="AD88" s="11" t="s">
        <v>266</v>
      </c>
      <c r="AE88" s="11" t="s">
        <v>8</v>
      </c>
      <c r="AF88" s="21">
        <v>6</v>
      </c>
      <c r="AG88" s="12" t="str">
        <f t="shared" si="7"/>
        <v>1.F FE</v>
      </c>
    </row>
    <row r="89" spans="2:33" ht="42" x14ac:dyDescent="0.3">
      <c r="B89" s="33" t="s">
        <v>290</v>
      </c>
      <c r="C89" s="11" t="s">
        <v>1144</v>
      </c>
      <c r="D89" s="13" t="s">
        <v>421</v>
      </c>
      <c r="E89" s="21"/>
      <c r="F89" s="37">
        <v>45021</v>
      </c>
      <c r="G89" s="11" t="s">
        <v>1033</v>
      </c>
      <c r="H89" s="3"/>
      <c r="I89" s="24">
        <v>4440420</v>
      </c>
      <c r="J89" s="24">
        <v>4500000</v>
      </c>
      <c r="K89" s="24">
        <v>4511475</v>
      </c>
      <c r="L89" s="24">
        <v>4503670</v>
      </c>
      <c r="M89" s="24">
        <v>0</v>
      </c>
      <c r="N89" s="24">
        <v>-529</v>
      </c>
      <c r="O89" s="24">
        <v>0</v>
      </c>
      <c r="P89" s="8">
        <f t="shared" si="5"/>
        <v>-529</v>
      </c>
      <c r="Q89" s="24">
        <v>0</v>
      </c>
      <c r="R89" s="24">
        <v>4503141</v>
      </c>
      <c r="S89" s="24">
        <v>0</v>
      </c>
      <c r="T89" s="24">
        <v>-62721</v>
      </c>
      <c r="U89" s="8">
        <f t="shared" si="6"/>
        <v>-62721</v>
      </c>
      <c r="V89" s="24">
        <v>63438</v>
      </c>
      <c r="W89" s="37">
        <v>45792</v>
      </c>
      <c r="X89" s="21">
        <v>1</v>
      </c>
      <c r="Y89" s="21" t="s">
        <v>481</v>
      </c>
      <c r="Z89" s="21" t="s">
        <v>85</v>
      </c>
      <c r="AA89" s="4"/>
      <c r="AB89" s="11" t="s">
        <v>39</v>
      </c>
      <c r="AC89" s="11" t="s">
        <v>589</v>
      </c>
      <c r="AD89" s="13" t="s">
        <v>858</v>
      </c>
      <c r="AE89" s="11" t="s">
        <v>8</v>
      </c>
      <c r="AF89" s="21">
        <v>6</v>
      </c>
      <c r="AG89" s="12" t="str">
        <f t="shared" si="7"/>
        <v>1.G FE</v>
      </c>
    </row>
    <row r="90" spans="2:33" ht="28" x14ac:dyDescent="0.3">
      <c r="B90" s="33" t="s">
        <v>657</v>
      </c>
      <c r="C90" s="11" t="s">
        <v>678</v>
      </c>
      <c r="D90" s="13" t="s">
        <v>225</v>
      </c>
      <c r="E90" s="21"/>
      <c r="F90" s="37">
        <v>45078</v>
      </c>
      <c r="G90" s="11" t="s">
        <v>270</v>
      </c>
      <c r="H90" s="3"/>
      <c r="I90" s="24">
        <v>13988814</v>
      </c>
      <c r="J90" s="24">
        <v>15288000</v>
      </c>
      <c r="K90" s="24">
        <v>15651471</v>
      </c>
      <c r="L90" s="24">
        <v>15517441</v>
      </c>
      <c r="M90" s="24">
        <v>0</v>
      </c>
      <c r="N90" s="24">
        <v>-19778</v>
      </c>
      <c r="O90" s="24">
        <v>0</v>
      </c>
      <c r="P90" s="8">
        <f t="shared" si="5"/>
        <v>-19778</v>
      </c>
      <c r="Q90" s="24">
        <v>0</v>
      </c>
      <c r="R90" s="24">
        <v>15497664</v>
      </c>
      <c r="S90" s="24">
        <v>0</v>
      </c>
      <c r="T90" s="24">
        <v>-1508850</v>
      </c>
      <c r="U90" s="8">
        <f t="shared" si="6"/>
        <v>-1508850</v>
      </c>
      <c r="V90" s="24">
        <v>173607</v>
      </c>
      <c r="W90" s="37">
        <v>46507</v>
      </c>
      <c r="X90" s="21">
        <v>1</v>
      </c>
      <c r="Y90" s="21" t="s">
        <v>481</v>
      </c>
      <c r="Z90" s="21" t="s">
        <v>85</v>
      </c>
      <c r="AA90" s="4"/>
      <c r="AB90" s="11" t="s">
        <v>928</v>
      </c>
      <c r="AC90" s="11" t="s">
        <v>136</v>
      </c>
      <c r="AD90" s="11" t="s">
        <v>266</v>
      </c>
      <c r="AE90" s="11" t="s">
        <v>8</v>
      </c>
      <c r="AF90" s="21">
        <v>6</v>
      </c>
      <c r="AG90" s="12" t="str">
        <f t="shared" si="7"/>
        <v>1.G FE</v>
      </c>
    </row>
    <row r="91" spans="2:33" ht="28" x14ac:dyDescent="0.3">
      <c r="B91" s="33" t="s">
        <v>1003</v>
      </c>
      <c r="C91" s="11" t="s">
        <v>590</v>
      </c>
      <c r="D91" s="13" t="s">
        <v>859</v>
      </c>
      <c r="E91" s="21"/>
      <c r="F91" s="37">
        <v>45077</v>
      </c>
      <c r="G91" s="11" t="s">
        <v>1355</v>
      </c>
      <c r="H91" s="3"/>
      <c r="I91" s="24">
        <v>4854850</v>
      </c>
      <c r="J91" s="24">
        <v>5000000</v>
      </c>
      <c r="K91" s="24">
        <v>4953900</v>
      </c>
      <c r="L91" s="24">
        <v>4979424</v>
      </c>
      <c r="M91" s="24">
        <v>0</v>
      </c>
      <c r="N91" s="24">
        <v>2589</v>
      </c>
      <c r="O91" s="24">
        <v>0</v>
      </c>
      <c r="P91" s="8">
        <f t="shared" si="5"/>
        <v>2589</v>
      </c>
      <c r="Q91" s="24">
        <v>0</v>
      </c>
      <c r="R91" s="24">
        <v>4982013</v>
      </c>
      <c r="S91" s="24">
        <v>0</v>
      </c>
      <c r="T91" s="24">
        <v>-127163</v>
      </c>
      <c r="U91" s="8">
        <f t="shared" si="6"/>
        <v>-127163</v>
      </c>
      <c r="V91" s="24">
        <v>137382</v>
      </c>
      <c r="W91" s="37">
        <v>46082</v>
      </c>
      <c r="X91" s="21">
        <v>2</v>
      </c>
      <c r="Y91" s="21" t="s">
        <v>1108</v>
      </c>
      <c r="Z91" s="21" t="s">
        <v>85</v>
      </c>
      <c r="AA91" s="4"/>
      <c r="AB91" s="11" t="s">
        <v>314</v>
      </c>
      <c r="AC91" s="11" t="s">
        <v>315</v>
      </c>
      <c r="AD91" s="11" t="s">
        <v>8</v>
      </c>
      <c r="AE91" s="11" t="s">
        <v>8</v>
      </c>
      <c r="AF91" s="21">
        <v>6</v>
      </c>
      <c r="AG91" s="12" t="str">
        <f t="shared" si="7"/>
        <v>2.A FE</v>
      </c>
    </row>
    <row r="92" spans="2:33" ht="42" x14ac:dyDescent="0.3">
      <c r="B92" s="33" t="s">
        <v>1376</v>
      </c>
      <c r="C92" s="11" t="s">
        <v>1034</v>
      </c>
      <c r="D92" s="13" t="s">
        <v>1145</v>
      </c>
      <c r="E92" s="21"/>
      <c r="F92" s="37">
        <v>45069</v>
      </c>
      <c r="G92" s="11" t="s">
        <v>475</v>
      </c>
      <c r="H92" s="3"/>
      <c r="I92" s="24">
        <v>4902300</v>
      </c>
      <c r="J92" s="24">
        <v>5000000</v>
      </c>
      <c r="K92" s="24">
        <v>4966400</v>
      </c>
      <c r="L92" s="24">
        <v>4987630</v>
      </c>
      <c r="M92" s="24">
        <v>0</v>
      </c>
      <c r="N92" s="24">
        <v>2008</v>
      </c>
      <c r="O92" s="24">
        <v>0</v>
      </c>
      <c r="P92" s="8">
        <f t="shared" si="5"/>
        <v>2008</v>
      </c>
      <c r="Q92" s="24">
        <v>0</v>
      </c>
      <c r="R92" s="24">
        <v>4989638</v>
      </c>
      <c r="S92" s="24">
        <v>0</v>
      </c>
      <c r="T92" s="24">
        <v>-87338</v>
      </c>
      <c r="U92" s="8">
        <f t="shared" si="6"/>
        <v>-87338</v>
      </c>
      <c r="V92" s="24">
        <v>95660</v>
      </c>
      <c r="W92" s="37">
        <v>45792</v>
      </c>
      <c r="X92" s="21">
        <v>1</v>
      </c>
      <c r="Y92" s="21" t="s">
        <v>86</v>
      </c>
      <c r="Z92" s="21" t="s">
        <v>85</v>
      </c>
      <c r="AA92" s="4"/>
      <c r="AB92" s="11" t="s">
        <v>422</v>
      </c>
      <c r="AC92" s="11" t="s">
        <v>860</v>
      </c>
      <c r="AD92" s="13" t="s">
        <v>929</v>
      </c>
      <c r="AE92" s="11" t="s">
        <v>8</v>
      </c>
      <c r="AF92" s="21">
        <v>6</v>
      </c>
      <c r="AG92" s="12" t="str">
        <f t="shared" si="7"/>
        <v>1.F FE</v>
      </c>
    </row>
    <row r="93" spans="2:33" ht="28" x14ac:dyDescent="0.3">
      <c r="B93" s="33" t="s">
        <v>292</v>
      </c>
      <c r="C93" s="11" t="s">
        <v>591</v>
      </c>
      <c r="D93" s="13" t="s">
        <v>592</v>
      </c>
      <c r="E93" s="21"/>
      <c r="F93" s="37">
        <v>45063</v>
      </c>
      <c r="G93" s="13" t="s">
        <v>890</v>
      </c>
      <c r="H93" s="3"/>
      <c r="I93" s="24">
        <v>3935000</v>
      </c>
      <c r="J93" s="24">
        <v>4000000</v>
      </c>
      <c r="K93" s="24">
        <v>4030000</v>
      </c>
      <c r="L93" s="24">
        <v>3913320</v>
      </c>
      <c r="M93" s="24">
        <v>92853</v>
      </c>
      <c r="N93" s="24">
        <v>-1628</v>
      </c>
      <c r="O93" s="24">
        <v>0</v>
      </c>
      <c r="P93" s="8">
        <f t="shared" si="5"/>
        <v>91225</v>
      </c>
      <c r="Q93" s="24">
        <v>0</v>
      </c>
      <c r="R93" s="24">
        <v>4004545</v>
      </c>
      <c r="S93" s="24">
        <v>0</v>
      </c>
      <c r="T93" s="24">
        <v>-69545</v>
      </c>
      <c r="U93" s="8">
        <f t="shared" si="6"/>
        <v>-69545</v>
      </c>
      <c r="V93" s="24">
        <v>125240</v>
      </c>
      <c r="W93" s="37">
        <v>45519</v>
      </c>
      <c r="X93" s="21">
        <v>3</v>
      </c>
      <c r="Y93" s="21" t="s">
        <v>13</v>
      </c>
      <c r="Z93" s="21" t="s">
        <v>85</v>
      </c>
      <c r="AA93" s="4"/>
      <c r="AB93" s="11" t="s">
        <v>1035</v>
      </c>
      <c r="AC93" s="13" t="s">
        <v>771</v>
      </c>
      <c r="AD93" s="11" t="s">
        <v>8</v>
      </c>
      <c r="AE93" s="11" t="s">
        <v>8</v>
      </c>
      <c r="AF93" s="21">
        <v>6</v>
      </c>
      <c r="AG93" s="12" t="str">
        <f t="shared" si="7"/>
        <v>3.B FE</v>
      </c>
    </row>
    <row r="94" spans="2:33" ht="42" x14ac:dyDescent="0.3">
      <c r="B94" s="33" t="s">
        <v>659</v>
      </c>
      <c r="C94" s="11" t="s">
        <v>316</v>
      </c>
      <c r="D94" s="13" t="s">
        <v>1298</v>
      </c>
      <c r="E94" s="21"/>
      <c r="F94" s="37">
        <v>45086</v>
      </c>
      <c r="G94" s="11" t="s">
        <v>846</v>
      </c>
      <c r="H94" s="3"/>
      <c r="I94" s="24">
        <v>170208</v>
      </c>
      <c r="J94" s="24">
        <v>170208</v>
      </c>
      <c r="K94" s="24">
        <v>170182</v>
      </c>
      <c r="L94" s="24">
        <v>170189</v>
      </c>
      <c r="M94" s="24">
        <v>0</v>
      </c>
      <c r="N94" s="24">
        <v>19</v>
      </c>
      <c r="O94" s="24">
        <v>0</v>
      </c>
      <c r="P94" s="8">
        <f t="shared" si="5"/>
        <v>19</v>
      </c>
      <c r="Q94" s="24">
        <v>0</v>
      </c>
      <c r="R94" s="24">
        <v>170208</v>
      </c>
      <c r="S94" s="24">
        <v>0</v>
      </c>
      <c r="T94" s="24">
        <v>0</v>
      </c>
      <c r="U94" s="8">
        <f t="shared" si="6"/>
        <v>0</v>
      </c>
      <c r="V94" s="24">
        <v>977</v>
      </c>
      <c r="W94" s="37">
        <v>51052</v>
      </c>
      <c r="X94" s="21">
        <v>1</v>
      </c>
      <c r="Y94" s="21" t="s">
        <v>1108</v>
      </c>
      <c r="Z94" s="21" t="s">
        <v>85</v>
      </c>
      <c r="AA94" s="4"/>
      <c r="AB94" s="11" t="s">
        <v>8</v>
      </c>
      <c r="AC94" s="13" t="s">
        <v>137</v>
      </c>
      <c r="AD94" s="11" t="s">
        <v>266</v>
      </c>
      <c r="AE94" s="11" t="s">
        <v>8</v>
      </c>
      <c r="AF94" s="21">
        <v>6</v>
      </c>
      <c r="AG94" s="12" t="str">
        <f t="shared" si="7"/>
        <v>1.A FE</v>
      </c>
    </row>
    <row r="95" spans="2:33" ht="42" x14ac:dyDescent="0.3">
      <c r="B95" s="33" t="s">
        <v>1004</v>
      </c>
      <c r="C95" s="11" t="s">
        <v>317</v>
      </c>
      <c r="D95" s="13" t="s">
        <v>1212</v>
      </c>
      <c r="E95" s="21"/>
      <c r="F95" s="37">
        <v>45086</v>
      </c>
      <c r="G95" s="11" t="s">
        <v>846</v>
      </c>
      <c r="H95" s="3"/>
      <c r="I95" s="24">
        <v>100864</v>
      </c>
      <c r="J95" s="24">
        <v>100864</v>
      </c>
      <c r="K95" s="24">
        <v>100838</v>
      </c>
      <c r="L95" s="24">
        <v>100845</v>
      </c>
      <c r="M95" s="24">
        <v>0</v>
      </c>
      <c r="N95" s="24">
        <v>19</v>
      </c>
      <c r="O95" s="24">
        <v>0</v>
      </c>
      <c r="P95" s="8">
        <f t="shared" si="5"/>
        <v>19</v>
      </c>
      <c r="Q95" s="24">
        <v>0</v>
      </c>
      <c r="R95" s="24">
        <v>100864</v>
      </c>
      <c r="S95" s="24">
        <v>0</v>
      </c>
      <c r="T95" s="24">
        <v>0</v>
      </c>
      <c r="U95" s="8">
        <f t="shared" si="6"/>
        <v>0</v>
      </c>
      <c r="V95" s="24">
        <v>928</v>
      </c>
      <c r="W95" s="37">
        <v>51052</v>
      </c>
      <c r="X95" s="21">
        <v>1</v>
      </c>
      <c r="Y95" s="21" t="s">
        <v>86</v>
      </c>
      <c r="Z95" s="21" t="s">
        <v>85</v>
      </c>
      <c r="AA95" s="4"/>
      <c r="AB95" s="11" t="s">
        <v>8</v>
      </c>
      <c r="AC95" s="13" t="s">
        <v>137</v>
      </c>
      <c r="AD95" s="11" t="s">
        <v>266</v>
      </c>
      <c r="AE95" s="11" t="s">
        <v>8</v>
      </c>
      <c r="AF95" s="21">
        <v>6</v>
      </c>
      <c r="AG95" s="12" t="str">
        <f t="shared" si="7"/>
        <v>1.F FE</v>
      </c>
    </row>
    <row r="96" spans="2:33" ht="56" x14ac:dyDescent="0.3">
      <c r="B96" s="33" t="s">
        <v>1379</v>
      </c>
      <c r="C96" s="11" t="s">
        <v>318</v>
      </c>
      <c r="D96" s="13" t="s">
        <v>227</v>
      </c>
      <c r="E96" s="21"/>
      <c r="F96" s="37">
        <v>45084</v>
      </c>
      <c r="G96" s="11" t="s">
        <v>214</v>
      </c>
      <c r="H96" s="3"/>
      <c r="I96" s="24">
        <v>3000000</v>
      </c>
      <c r="J96" s="24">
        <v>3000000</v>
      </c>
      <c r="K96" s="24">
        <v>3000000</v>
      </c>
      <c r="L96" s="24">
        <v>3000000</v>
      </c>
      <c r="M96" s="24">
        <v>0</v>
      </c>
      <c r="N96" s="24">
        <v>0</v>
      </c>
      <c r="O96" s="24">
        <v>0</v>
      </c>
      <c r="P96" s="8">
        <f t="shared" si="5"/>
        <v>0</v>
      </c>
      <c r="Q96" s="24">
        <v>0</v>
      </c>
      <c r="R96" s="24">
        <v>3000000</v>
      </c>
      <c r="S96" s="24">
        <v>0</v>
      </c>
      <c r="T96" s="24">
        <v>0</v>
      </c>
      <c r="U96" s="8">
        <f t="shared" si="6"/>
        <v>0</v>
      </c>
      <c r="V96" s="24">
        <v>47400</v>
      </c>
      <c r="W96" s="37">
        <v>45084</v>
      </c>
      <c r="X96" s="21">
        <v>1</v>
      </c>
      <c r="Y96" s="21" t="s">
        <v>481</v>
      </c>
      <c r="Z96" s="21" t="s">
        <v>85</v>
      </c>
      <c r="AA96" s="4"/>
      <c r="AB96" s="11" t="s">
        <v>8</v>
      </c>
      <c r="AC96" s="13" t="s">
        <v>138</v>
      </c>
      <c r="AD96" s="13" t="s">
        <v>138</v>
      </c>
      <c r="AE96" s="11" t="s">
        <v>8</v>
      </c>
      <c r="AF96" s="21">
        <v>6</v>
      </c>
      <c r="AG96" s="12" t="str">
        <f t="shared" si="7"/>
        <v>1.G FE</v>
      </c>
    </row>
    <row r="97" spans="2:33" ht="42" x14ac:dyDescent="0.3">
      <c r="B97" s="33" t="s">
        <v>400</v>
      </c>
      <c r="C97" s="11" t="s">
        <v>1036</v>
      </c>
      <c r="D97" s="13" t="s">
        <v>1213</v>
      </c>
      <c r="E97" s="21"/>
      <c r="F97" s="37">
        <v>45102</v>
      </c>
      <c r="G97" s="11" t="s">
        <v>846</v>
      </c>
      <c r="H97" s="3"/>
      <c r="I97" s="24">
        <v>397418</v>
      </c>
      <c r="J97" s="24">
        <v>397418</v>
      </c>
      <c r="K97" s="24">
        <v>397346</v>
      </c>
      <c r="L97" s="24">
        <v>397351</v>
      </c>
      <c r="M97" s="24">
        <v>0</v>
      </c>
      <c r="N97" s="24">
        <v>68</v>
      </c>
      <c r="O97" s="24">
        <v>0</v>
      </c>
      <c r="P97" s="8">
        <f t="shared" si="5"/>
        <v>68</v>
      </c>
      <c r="Q97" s="24">
        <v>0</v>
      </c>
      <c r="R97" s="24">
        <v>397418</v>
      </c>
      <c r="S97" s="24">
        <v>0</v>
      </c>
      <c r="T97" s="24">
        <v>0</v>
      </c>
      <c r="U97" s="8">
        <f t="shared" si="6"/>
        <v>0</v>
      </c>
      <c r="V97" s="24">
        <v>7470</v>
      </c>
      <c r="W97" s="37">
        <v>50065</v>
      </c>
      <c r="X97" s="21">
        <v>1</v>
      </c>
      <c r="Y97" s="21" t="s">
        <v>1108</v>
      </c>
      <c r="Z97" s="21" t="s">
        <v>85</v>
      </c>
      <c r="AA97" s="4"/>
      <c r="AB97" s="11" t="s">
        <v>8</v>
      </c>
      <c r="AC97" s="13" t="s">
        <v>1299</v>
      </c>
      <c r="AD97" s="11" t="s">
        <v>266</v>
      </c>
      <c r="AE97" s="11" t="s">
        <v>8</v>
      </c>
      <c r="AF97" s="21">
        <v>6</v>
      </c>
      <c r="AG97" s="12" t="str">
        <f t="shared" si="7"/>
        <v>1.A FE</v>
      </c>
    </row>
    <row r="98" spans="2:33" ht="42" x14ac:dyDescent="0.3">
      <c r="B98" s="33" t="s">
        <v>1007</v>
      </c>
      <c r="C98" s="11" t="s">
        <v>423</v>
      </c>
      <c r="D98" s="13" t="s">
        <v>319</v>
      </c>
      <c r="E98" s="21"/>
      <c r="F98" s="37">
        <v>45102</v>
      </c>
      <c r="G98" s="11" t="s">
        <v>846</v>
      </c>
      <c r="H98" s="3"/>
      <c r="I98" s="24">
        <v>248387</v>
      </c>
      <c r="J98" s="24">
        <v>248387</v>
      </c>
      <c r="K98" s="24">
        <v>248330</v>
      </c>
      <c r="L98" s="24">
        <v>248334</v>
      </c>
      <c r="M98" s="24">
        <v>0</v>
      </c>
      <c r="N98" s="24">
        <v>53</v>
      </c>
      <c r="O98" s="24">
        <v>0</v>
      </c>
      <c r="P98" s="8">
        <f t="shared" si="5"/>
        <v>53</v>
      </c>
      <c r="Q98" s="24">
        <v>0</v>
      </c>
      <c r="R98" s="24">
        <v>248387</v>
      </c>
      <c r="S98" s="24">
        <v>0</v>
      </c>
      <c r="T98" s="24">
        <v>0</v>
      </c>
      <c r="U98" s="8">
        <f t="shared" si="6"/>
        <v>0</v>
      </c>
      <c r="V98" s="24">
        <v>5147</v>
      </c>
      <c r="W98" s="37">
        <v>50065</v>
      </c>
      <c r="X98" s="21">
        <v>1</v>
      </c>
      <c r="Y98" s="21" t="s">
        <v>86</v>
      </c>
      <c r="Z98" s="21" t="s">
        <v>85</v>
      </c>
      <c r="AA98" s="4"/>
      <c r="AB98" s="11" t="s">
        <v>8</v>
      </c>
      <c r="AC98" s="13" t="s">
        <v>1299</v>
      </c>
      <c r="AD98" s="11" t="s">
        <v>266</v>
      </c>
      <c r="AE98" s="11" t="s">
        <v>8</v>
      </c>
      <c r="AF98" s="21">
        <v>6</v>
      </c>
      <c r="AG98" s="12" t="str">
        <f t="shared" si="7"/>
        <v>1.F FE</v>
      </c>
    </row>
    <row r="99" spans="2:33" ht="42" x14ac:dyDescent="0.3">
      <c r="B99" s="33" t="s">
        <v>1380</v>
      </c>
      <c r="C99" s="11" t="s">
        <v>228</v>
      </c>
      <c r="D99" s="13" t="s">
        <v>320</v>
      </c>
      <c r="E99" s="21"/>
      <c r="F99" s="37">
        <v>45102</v>
      </c>
      <c r="G99" s="11" t="s">
        <v>846</v>
      </c>
      <c r="H99" s="3"/>
      <c r="I99" s="24">
        <v>122993</v>
      </c>
      <c r="J99" s="24">
        <v>122993</v>
      </c>
      <c r="K99" s="24">
        <v>122990</v>
      </c>
      <c r="L99" s="24">
        <v>122988</v>
      </c>
      <c r="M99" s="24">
        <v>0</v>
      </c>
      <c r="N99" s="24">
        <v>5</v>
      </c>
      <c r="O99" s="24">
        <v>0</v>
      </c>
      <c r="P99" s="8">
        <f t="shared" si="5"/>
        <v>5</v>
      </c>
      <c r="Q99" s="24">
        <v>0</v>
      </c>
      <c r="R99" s="24">
        <v>122993</v>
      </c>
      <c r="S99" s="24">
        <v>0</v>
      </c>
      <c r="T99" s="24">
        <v>0</v>
      </c>
      <c r="U99" s="8">
        <f t="shared" si="6"/>
        <v>0</v>
      </c>
      <c r="V99" s="24">
        <v>1805</v>
      </c>
      <c r="W99" s="37">
        <v>48269</v>
      </c>
      <c r="X99" s="21">
        <v>1</v>
      </c>
      <c r="Y99" s="21" t="s">
        <v>1108</v>
      </c>
      <c r="Z99" s="21" t="s">
        <v>85</v>
      </c>
      <c r="AA99" s="4"/>
      <c r="AB99" s="11" t="s">
        <v>8</v>
      </c>
      <c r="AC99" s="13" t="s">
        <v>1299</v>
      </c>
      <c r="AD99" s="11" t="s">
        <v>266</v>
      </c>
      <c r="AE99" s="11" t="s">
        <v>8</v>
      </c>
      <c r="AF99" s="21">
        <v>6</v>
      </c>
      <c r="AG99" s="12" t="str">
        <f t="shared" si="7"/>
        <v>1.A FE</v>
      </c>
    </row>
    <row r="100" spans="2:33" ht="42" x14ac:dyDescent="0.3">
      <c r="B100" s="33" t="s">
        <v>321</v>
      </c>
      <c r="C100" s="11" t="s">
        <v>1037</v>
      </c>
      <c r="D100" s="13" t="s">
        <v>322</v>
      </c>
      <c r="E100" s="21"/>
      <c r="F100" s="37">
        <v>45102</v>
      </c>
      <c r="G100" s="11" t="s">
        <v>846</v>
      </c>
      <c r="H100" s="3"/>
      <c r="I100" s="24">
        <v>147591</v>
      </c>
      <c r="J100" s="24">
        <v>147591</v>
      </c>
      <c r="K100" s="24">
        <v>148831</v>
      </c>
      <c r="L100" s="24">
        <v>148270</v>
      </c>
      <c r="M100" s="24">
        <v>0</v>
      </c>
      <c r="N100" s="24">
        <v>-679</v>
      </c>
      <c r="O100" s="24">
        <v>0</v>
      </c>
      <c r="P100" s="8">
        <f t="shared" si="5"/>
        <v>-679</v>
      </c>
      <c r="Q100" s="24">
        <v>0</v>
      </c>
      <c r="R100" s="24">
        <v>147591</v>
      </c>
      <c r="S100" s="24">
        <v>0</v>
      </c>
      <c r="T100" s="24">
        <v>0</v>
      </c>
      <c r="U100" s="8">
        <f t="shared" si="6"/>
        <v>0</v>
      </c>
      <c r="V100" s="24">
        <v>2264</v>
      </c>
      <c r="W100" s="37">
        <v>48269</v>
      </c>
      <c r="X100" s="21">
        <v>1</v>
      </c>
      <c r="Y100" s="21" t="s">
        <v>86</v>
      </c>
      <c r="Z100" s="21" t="s">
        <v>85</v>
      </c>
      <c r="AA100" s="4"/>
      <c r="AB100" s="11" t="s">
        <v>8</v>
      </c>
      <c r="AC100" s="13" t="s">
        <v>1299</v>
      </c>
      <c r="AD100" s="11" t="s">
        <v>266</v>
      </c>
      <c r="AE100" s="11" t="s">
        <v>8</v>
      </c>
      <c r="AF100" s="21">
        <v>6</v>
      </c>
      <c r="AG100" s="12" t="str">
        <f t="shared" si="7"/>
        <v>1.F FE</v>
      </c>
    </row>
    <row r="101" spans="2:33" ht="42" x14ac:dyDescent="0.3">
      <c r="B101" s="33" t="s">
        <v>679</v>
      </c>
      <c r="C101" s="11" t="s">
        <v>1038</v>
      </c>
      <c r="D101" s="13" t="s">
        <v>772</v>
      </c>
      <c r="E101" s="21"/>
      <c r="F101" s="37">
        <v>45102</v>
      </c>
      <c r="G101" s="11" t="s">
        <v>846</v>
      </c>
      <c r="H101" s="3"/>
      <c r="I101" s="24">
        <v>204168</v>
      </c>
      <c r="J101" s="24">
        <v>204168</v>
      </c>
      <c r="K101" s="24">
        <v>208357</v>
      </c>
      <c r="L101" s="24">
        <v>207000</v>
      </c>
      <c r="M101" s="24">
        <v>0</v>
      </c>
      <c r="N101" s="24">
        <v>-2833</v>
      </c>
      <c r="O101" s="24">
        <v>0</v>
      </c>
      <c r="P101" s="8">
        <f t="shared" si="5"/>
        <v>-2833</v>
      </c>
      <c r="Q101" s="24">
        <v>0</v>
      </c>
      <c r="R101" s="24">
        <v>204168</v>
      </c>
      <c r="S101" s="24">
        <v>0</v>
      </c>
      <c r="T101" s="24">
        <v>0</v>
      </c>
      <c r="U101" s="8">
        <f t="shared" si="6"/>
        <v>0</v>
      </c>
      <c r="V101" s="24">
        <v>3386</v>
      </c>
      <c r="W101" s="37">
        <v>48269</v>
      </c>
      <c r="X101" s="21">
        <v>2</v>
      </c>
      <c r="Y101" s="21" t="s">
        <v>13</v>
      </c>
      <c r="Z101" s="21" t="s">
        <v>85</v>
      </c>
      <c r="AA101" s="4"/>
      <c r="AB101" s="11" t="s">
        <v>8</v>
      </c>
      <c r="AC101" s="13" t="s">
        <v>1299</v>
      </c>
      <c r="AD101" s="11" t="s">
        <v>266</v>
      </c>
      <c r="AE101" s="11" t="s">
        <v>8</v>
      </c>
      <c r="AF101" s="21">
        <v>6</v>
      </c>
      <c r="AG101" s="12" t="str">
        <f t="shared" si="7"/>
        <v>2.B FE</v>
      </c>
    </row>
    <row r="102" spans="2:33" ht="28" x14ac:dyDescent="0.3">
      <c r="B102" s="33" t="s">
        <v>1039</v>
      </c>
      <c r="C102" s="11" t="s">
        <v>1300</v>
      </c>
      <c r="D102" s="13" t="s">
        <v>773</v>
      </c>
      <c r="E102" s="21"/>
      <c r="F102" s="37">
        <v>45102</v>
      </c>
      <c r="G102" s="11" t="s">
        <v>846</v>
      </c>
      <c r="H102" s="3"/>
      <c r="I102" s="24">
        <v>213586</v>
      </c>
      <c r="J102" s="24">
        <v>213586</v>
      </c>
      <c r="K102" s="24">
        <v>215038</v>
      </c>
      <c r="L102" s="24">
        <v>214586</v>
      </c>
      <c r="M102" s="24">
        <v>0</v>
      </c>
      <c r="N102" s="24">
        <v>-1000</v>
      </c>
      <c r="O102" s="24">
        <v>0</v>
      </c>
      <c r="P102" s="8">
        <f t="shared" si="5"/>
        <v>-1000</v>
      </c>
      <c r="Q102" s="24">
        <v>0</v>
      </c>
      <c r="R102" s="24">
        <v>213586</v>
      </c>
      <c r="S102" s="24">
        <v>0</v>
      </c>
      <c r="T102" s="24">
        <v>0</v>
      </c>
      <c r="U102" s="8">
        <f t="shared" si="6"/>
        <v>0</v>
      </c>
      <c r="V102" s="24">
        <v>2074</v>
      </c>
      <c r="W102" s="37">
        <v>48785</v>
      </c>
      <c r="X102" s="21">
        <v>1</v>
      </c>
      <c r="Y102" s="21" t="s">
        <v>1108</v>
      </c>
      <c r="Z102" s="21" t="s">
        <v>85</v>
      </c>
      <c r="AA102" s="4"/>
      <c r="AB102" s="11" t="s">
        <v>8</v>
      </c>
      <c r="AC102" s="11" t="s">
        <v>1301</v>
      </c>
      <c r="AD102" s="11" t="s">
        <v>266</v>
      </c>
      <c r="AE102" s="11" t="s">
        <v>8</v>
      </c>
      <c r="AF102" s="21">
        <v>6</v>
      </c>
      <c r="AG102" s="12" t="str">
        <f t="shared" si="7"/>
        <v>1.A FE</v>
      </c>
    </row>
    <row r="103" spans="2:33" ht="28" x14ac:dyDescent="0.3">
      <c r="B103" s="33" t="s">
        <v>1393</v>
      </c>
      <c r="C103" s="11" t="s">
        <v>1302</v>
      </c>
      <c r="D103" s="13" t="s">
        <v>930</v>
      </c>
      <c r="E103" s="21"/>
      <c r="F103" s="37">
        <v>45102</v>
      </c>
      <c r="G103" s="11" t="s">
        <v>846</v>
      </c>
      <c r="H103" s="3"/>
      <c r="I103" s="24">
        <v>106793</v>
      </c>
      <c r="J103" s="24">
        <v>106793</v>
      </c>
      <c r="K103" s="24">
        <v>106783</v>
      </c>
      <c r="L103" s="24">
        <v>106785</v>
      </c>
      <c r="M103" s="24">
        <v>0</v>
      </c>
      <c r="N103" s="24">
        <v>8</v>
      </c>
      <c r="O103" s="24">
        <v>0</v>
      </c>
      <c r="P103" s="8">
        <f t="shared" si="5"/>
        <v>8</v>
      </c>
      <c r="Q103" s="24">
        <v>0</v>
      </c>
      <c r="R103" s="24">
        <v>106793</v>
      </c>
      <c r="S103" s="24">
        <v>0</v>
      </c>
      <c r="T103" s="24">
        <v>0</v>
      </c>
      <c r="U103" s="8">
        <f t="shared" si="6"/>
        <v>0</v>
      </c>
      <c r="V103" s="24">
        <v>1126</v>
      </c>
      <c r="W103" s="37">
        <v>48785</v>
      </c>
      <c r="X103" s="21">
        <v>1</v>
      </c>
      <c r="Y103" s="21" t="s">
        <v>86</v>
      </c>
      <c r="Z103" s="21" t="s">
        <v>85</v>
      </c>
      <c r="AA103" s="4"/>
      <c r="AB103" s="11" t="s">
        <v>8</v>
      </c>
      <c r="AC103" s="11" t="s">
        <v>1301</v>
      </c>
      <c r="AD103" s="11" t="s">
        <v>266</v>
      </c>
      <c r="AE103" s="11" t="s">
        <v>8</v>
      </c>
      <c r="AF103" s="21">
        <v>6</v>
      </c>
      <c r="AG103" s="12" t="str">
        <f t="shared" si="7"/>
        <v>1.F FE</v>
      </c>
    </row>
    <row r="104" spans="2:33" ht="28" x14ac:dyDescent="0.3">
      <c r="B104" s="33" t="s">
        <v>323</v>
      </c>
      <c r="C104" s="11" t="s">
        <v>1303</v>
      </c>
      <c r="D104" s="13" t="s">
        <v>424</v>
      </c>
      <c r="E104" s="21"/>
      <c r="F104" s="37">
        <v>45102</v>
      </c>
      <c r="G104" s="11" t="s">
        <v>846</v>
      </c>
      <c r="H104" s="3"/>
      <c r="I104" s="24">
        <v>80095</v>
      </c>
      <c r="J104" s="24">
        <v>80095</v>
      </c>
      <c r="K104" s="24">
        <v>80094</v>
      </c>
      <c r="L104" s="24">
        <v>80093</v>
      </c>
      <c r="M104" s="24">
        <v>0</v>
      </c>
      <c r="N104" s="24">
        <v>2</v>
      </c>
      <c r="O104" s="24">
        <v>0</v>
      </c>
      <c r="P104" s="8">
        <f t="shared" si="5"/>
        <v>2</v>
      </c>
      <c r="Q104" s="24">
        <v>0</v>
      </c>
      <c r="R104" s="24">
        <v>80095</v>
      </c>
      <c r="S104" s="24">
        <v>0</v>
      </c>
      <c r="T104" s="24">
        <v>0</v>
      </c>
      <c r="U104" s="8">
        <f t="shared" si="6"/>
        <v>0</v>
      </c>
      <c r="V104" s="24">
        <v>944</v>
      </c>
      <c r="W104" s="37">
        <v>48785</v>
      </c>
      <c r="X104" s="21">
        <v>2</v>
      </c>
      <c r="Y104" s="21" t="s">
        <v>13</v>
      </c>
      <c r="Z104" s="21" t="s">
        <v>85</v>
      </c>
      <c r="AA104" s="4"/>
      <c r="AB104" s="11" t="s">
        <v>8</v>
      </c>
      <c r="AC104" s="11" t="s">
        <v>1301</v>
      </c>
      <c r="AD104" s="11" t="s">
        <v>266</v>
      </c>
      <c r="AE104" s="11" t="s">
        <v>8</v>
      </c>
      <c r="AF104" s="21">
        <v>6</v>
      </c>
      <c r="AG104" s="12" t="str">
        <f t="shared" si="7"/>
        <v>2.B FE</v>
      </c>
    </row>
    <row r="105" spans="2:33" ht="42" x14ac:dyDescent="0.3">
      <c r="B105" s="33" t="s">
        <v>774</v>
      </c>
      <c r="C105" s="11" t="s">
        <v>425</v>
      </c>
      <c r="D105" s="13" t="s">
        <v>1394</v>
      </c>
      <c r="E105" s="21"/>
      <c r="F105" s="37">
        <v>45102</v>
      </c>
      <c r="G105" s="11" t="s">
        <v>846</v>
      </c>
      <c r="H105" s="3"/>
      <c r="I105" s="24">
        <v>100085</v>
      </c>
      <c r="J105" s="24">
        <v>100085</v>
      </c>
      <c r="K105" s="24">
        <v>103213</v>
      </c>
      <c r="L105" s="24">
        <v>102333</v>
      </c>
      <c r="M105" s="24">
        <v>0</v>
      </c>
      <c r="N105" s="24">
        <v>-2248</v>
      </c>
      <c r="O105" s="24">
        <v>0</v>
      </c>
      <c r="P105" s="8">
        <f t="shared" si="5"/>
        <v>-2248</v>
      </c>
      <c r="Q105" s="24">
        <v>0</v>
      </c>
      <c r="R105" s="24">
        <v>100085</v>
      </c>
      <c r="S105" s="24">
        <v>0</v>
      </c>
      <c r="T105" s="24">
        <v>0</v>
      </c>
      <c r="U105" s="8">
        <f t="shared" si="6"/>
        <v>0</v>
      </c>
      <c r="V105" s="24">
        <v>1134</v>
      </c>
      <c r="W105" s="37">
        <v>50826</v>
      </c>
      <c r="X105" s="21">
        <v>1</v>
      </c>
      <c r="Y105" s="21" t="s">
        <v>1108</v>
      </c>
      <c r="Z105" s="21" t="s">
        <v>85</v>
      </c>
      <c r="AA105" s="4"/>
      <c r="AB105" s="11" t="s">
        <v>8</v>
      </c>
      <c r="AC105" s="13" t="s">
        <v>1299</v>
      </c>
      <c r="AD105" s="11" t="s">
        <v>266</v>
      </c>
      <c r="AE105" s="11" t="s">
        <v>8</v>
      </c>
      <c r="AF105" s="21">
        <v>6</v>
      </c>
      <c r="AG105" s="12" t="str">
        <f t="shared" si="7"/>
        <v>1.A FE</v>
      </c>
    </row>
    <row r="106" spans="2:33" x14ac:dyDescent="0.3">
      <c r="B106" s="33" t="s">
        <v>1146</v>
      </c>
      <c r="C106" s="11" t="s">
        <v>861</v>
      </c>
      <c r="D106" s="13" t="s">
        <v>1304</v>
      </c>
      <c r="E106" s="21"/>
      <c r="F106" s="37">
        <v>45042</v>
      </c>
      <c r="G106" s="11" t="s">
        <v>848</v>
      </c>
      <c r="H106" s="3"/>
      <c r="I106" s="24">
        <v>4922350</v>
      </c>
      <c r="J106" s="24">
        <v>5000000</v>
      </c>
      <c r="K106" s="24">
        <v>4923200</v>
      </c>
      <c r="L106" s="24">
        <v>4975039</v>
      </c>
      <c r="M106" s="24">
        <v>0</v>
      </c>
      <c r="N106" s="24">
        <v>4496</v>
      </c>
      <c r="O106" s="24">
        <v>0</v>
      </c>
      <c r="P106" s="8">
        <f t="shared" si="5"/>
        <v>4496</v>
      </c>
      <c r="Q106" s="24">
        <v>0</v>
      </c>
      <c r="R106" s="24">
        <v>4979534</v>
      </c>
      <c r="S106" s="24">
        <v>0</v>
      </c>
      <c r="T106" s="24">
        <v>-57184</v>
      </c>
      <c r="U106" s="8">
        <f t="shared" si="6"/>
        <v>-57184</v>
      </c>
      <c r="V106" s="24">
        <v>110688</v>
      </c>
      <c r="W106" s="37">
        <v>45566</v>
      </c>
      <c r="X106" s="21">
        <v>2</v>
      </c>
      <c r="Y106" s="21" t="s">
        <v>380</v>
      </c>
      <c r="Z106" s="21" t="s">
        <v>85</v>
      </c>
      <c r="AA106" s="4"/>
      <c r="AB106" s="11" t="s">
        <v>1305</v>
      </c>
      <c r="AC106" s="11" t="s">
        <v>1147</v>
      </c>
      <c r="AD106" s="11" t="s">
        <v>8</v>
      </c>
      <c r="AE106" s="11" t="s">
        <v>8</v>
      </c>
      <c r="AF106" s="21">
        <v>6</v>
      </c>
      <c r="AG106" s="12" t="str">
        <f t="shared" si="7"/>
        <v>2.C FE</v>
      </c>
    </row>
    <row r="107" spans="2:33" ht="28" x14ac:dyDescent="0.3">
      <c r="B107" s="33" t="s">
        <v>40</v>
      </c>
      <c r="C107" s="11" t="s">
        <v>426</v>
      </c>
      <c r="D107" s="13" t="s">
        <v>324</v>
      </c>
      <c r="E107" s="21"/>
      <c r="F107" s="37">
        <v>45057</v>
      </c>
      <c r="G107" s="11" t="s">
        <v>848</v>
      </c>
      <c r="H107" s="3"/>
      <c r="I107" s="24">
        <v>4906400</v>
      </c>
      <c r="J107" s="24">
        <v>5000000</v>
      </c>
      <c r="K107" s="24">
        <v>4990250</v>
      </c>
      <c r="L107" s="24">
        <v>4993803</v>
      </c>
      <c r="M107" s="24">
        <v>0</v>
      </c>
      <c r="N107" s="24">
        <v>506</v>
      </c>
      <c r="O107" s="24">
        <v>0</v>
      </c>
      <c r="P107" s="8">
        <f t="shared" si="5"/>
        <v>506</v>
      </c>
      <c r="Q107" s="24">
        <v>0</v>
      </c>
      <c r="R107" s="24">
        <v>4994309</v>
      </c>
      <c r="S107" s="24">
        <v>0</v>
      </c>
      <c r="T107" s="24">
        <v>-87909</v>
      </c>
      <c r="U107" s="8">
        <f t="shared" si="6"/>
        <v>-87909</v>
      </c>
      <c r="V107" s="24">
        <v>119792</v>
      </c>
      <c r="W107" s="37">
        <v>46471</v>
      </c>
      <c r="X107" s="21">
        <v>1</v>
      </c>
      <c r="Y107" s="21" t="s">
        <v>86</v>
      </c>
      <c r="Z107" s="21" t="s">
        <v>85</v>
      </c>
      <c r="AA107" s="4"/>
      <c r="AB107" s="11" t="s">
        <v>41</v>
      </c>
      <c r="AC107" s="11" t="s">
        <v>503</v>
      </c>
      <c r="AD107" s="11" t="s">
        <v>427</v>
      </c>
      <c r="AE107" s="11" t="s">
        <v>8</v>
      </c>
      <c r="AF107" s="21">
        <v>6</v>
      </c>
      <c r="AG107" s="12" t="str">
        <f t="shared" si="7"/>
        <v>1.F FE</v>
      </c>
    </row>
    <row r="108" spans="2:33" ht="28" x14ac:dyDescent="0.3">
      <c r="B108" s="33" t="s">
        <v>680</v>
      </c>
      <c r="C108" s="11" t="s">
        <v>504</v>
      </c>
      <c r="D108" s="13" t="s">
        <v>775</v>
      </c>
      <c r="E108" s="21"/>
      <c r="F108" s="37">
        <v>45055</v>
      </c>
      <c r="G108" s="11" t="s">
        <v>475</v>
      </c>
      <c r="H108" s="3"/>
      <c r="I108" s="24">
        <v>4897700</v>
      </c>
      <c r="J108" s="24">
        <v>5000000</v>
      </c>
      <c r="K108" s="24">
        <v>4959900</v>
      </c>
      <c r="L108" s="24">
        <v>4982108</v>
      </c>
      <c r="M108" s="24">
        <v>0</v>
      </c>
      <c r="N108" s="24">
        <v>2107</v>
      </c>
      <c r="O108" s="24">
        <v>0</v>
      </c>
      <c r="P108" s="8">
        <f t="shared" si="5"/>
        <v>2107</v>
      </c>
      <c r="Q108" s="24">
        <v>0</v>
      </c>
      <c r="R108" s="24">
        <v>4984216</v>
      </c>
      <c r="S108" s="24">
        <v>0</v>
      </c>
      <c r="T108" s="24">
        <v>-86516</v>
      </c>
      <c r="U108" s="8">
        <f t="shared" si="6"/>
        <v>-86516</v>
      </c>
      <c r="V108" s="24">
        <v>83333</v>
      </c>
      <c r="W108" s="37">
        <v>45992</v>
      </c>
      <c r="X108" s="21">
        <v>1</v>
      </c>
      <c r="Y108" s="21" t="s">
        <v>481</v>
      </c>
      <c r="Z108" s="21" t="s">
        <v>85</v>
      </c>
      <c r="AA108" s="4"/>
      <c r="AB108" s="11" t="s">
        <v>681</v>
      </c>
      <c r="AC108" s="13" t="s">
        <v>42</v>
      </c>
      <c r="AD108" s="11" t="s">
        <v>8</v>
      </c>
      <c r="AE108" s="11" t="s">
        <v>8</v>
      </c>
      <c r="AF108" s="21">
        <v>6</v>
      </c>
      <c r="AG108" s="12" t="str">
        <f t="shared" si="7"/>
        <v>1.G FE</v>
      </c>
    </row>
    <row r="109" spans="2:33" ht="28" x14ac:dyDescent="0.3">
      <c r="B109" s="33" t="s">
        <v>1040</v>
      </c>
      <c r="C109" s="11" t="s">
        <v>593</v>
      </c>
      <c r="D109" s="13" t="s">
        <v>776</v>
      </c>
      <c r="E109" s="21"/>
      <c r="F109" s="37">
        <v>45071</v>
      </c>
      <c r="G109" s="11" t="s">
        <v>846</v>
      </c>
      <c r="H109" s="3"/>
      <c r="I109" s="24">
        <v>15000</v>
      </c>
      <c r="J109" s="24">
        <v>15000</v>
      </c>
      <c r="K109" s="24">
        <v>15000</v>
      </c>
      <c r="L109" s="24">
        <v>15000</v>
      </c>
      <c r="M109" s="24">
        <v>0</v>
      </c>
      <c r="N109" s="24">
        <v>0</v>
      </c>
      <c r="O109" s="24">
        <v>0</v>
      </c>
      <c r="P109" s="8">
        <f t="shared" si="5"/>
        <v>0</v>
      </c>
      <c r="Q109" s="24">
        <v>0</v>
      </c>
      <c r="R109" s="24">
        <v>15000</v>
      </c>
      <c r="S109" s="24">
        <v>0</v>
      </c>
      <c r="T109" s="24">
        <v>0</v>
      </c>
      <c r="U109" s="8">
        <f t="shared" si="6"/>
        <v>0</v>
      </c>
      <c r="V109" s="24">
        <v>310</v>
      </c>
      <c r="W109" s="37">
        <v>55575</v>
      </c>
      <c r="X109" s="21">
        <v>2</v>
      </c>
      <c r="Y109" s="21" t="s">
        <v>13</v>
      </c>
      <c r="Z109" s="21" t="s">
        <v>85</v>
      </c>
      <c r="AA109" s="4"/>
      <c r="AB109" s="11" t="s">
        <v>8</v>
      </c>
      <c r="AC109" s="13" t="s">
        <v>428</v>
      </c>
      <c r="AD109" s="11" t="s">
        <v>266</v>
      </c>
      <c r="AE109" s="11" t="s">
        <v>8</v>
      </c>
      <c r="AF109" s="21">
        <v>6</v>
      </c>
      <c r="AG109" s="12" t="str">
        <f t="shared" si="7"/>
        <v>2.B FE</v>
      </c>
    </row>
    <row r="110" spans="2:33" x14ac:dyDescent="0.3">
      <c r="B110" s="33" t="s">
        <v>1395</v>
      </c>
      <c r="C110" s="11" t="s">
        <v>931</v>
      </c>
      <c r="D110" s="13" t="s">
        <v>682</v>
      </c>
      <c r="E110" s="21"/>
      <c r="F110" s="37">
        <v>45050</v>
      </c>
      <c r="G110" s="11" t="s">
        <v>269</v>
      </c>
      <c r="H110" s="3"/>
      <c r="I110" s="24">
        <v>4321750</v>
      </c>
      <c r="J110" s="24">
        <v>5000000</v>
      </c>
      <c r="K110" s="24">
        <v>4975900</v>
      </c>
      <c r="L110" s="24">
        <v>0</v>
      </c>
      <c r="M110" s="24">
        <v>0</v>
      </c>
      <c r="N110" s="24">
        <v>533</v>
      </c>
      <c r="O110" s="24">
        <v>0</v>
      </c>
      <c r="P110" s="8">
        <f t="shared" si="5"/>
        <v>533</v>
      </c>
      <c r="Q110" s="24">
        <v>0</v>
      </c>
      <c r="R110" s="24">
        <v>4976433</v>
      </c>
      <c r="S110" s="24">
        <v>0</v>
      </c>
      <c r="T110" s="24">
        <v>-654683</v>
      </c>
      <c r="U110" s="8">
        <f t="shared" si="6"/>
        <v>-654683</v>
      </c>
      <c r="V110" s="24">
        <v>70833</v>
      </c>
      <c r="W110" s="37">
        <v>48605</v>
      </c>
      <c r="X110" s="21">
        <v>1</v>
      </c>
      <c r="Y110" s="21" t="s">
        <v>481</v>
      </c>
      <c r="Z110" s="21" t="s">
        <v>85</v>
      </c>
      <c r="AA110" s="4"/>
      <c r="AB110" s="11" t="s">
        <v>932</v>
      </c>
      <c r="AC110" s="11" t="s">
        <v>43</v>
      </c>
      <c r="AD110" s="11" t="s">
        <v>8</v>
      </c>
      <c r="AE110" s="11" t="s">
        <v>8</v>
      </c>
      <c r="AF110" s="21">
        <v>6</v>
      </c>
      <c r="AG110" s="12" t="str">
        <f t="shared" si="7"/>
        <v>1.G FE</v>
      </c>
    </row>
    <row r="111" spans="2:33" x14ac:dyDescent="0.3">
      <c r="B111" s="33" t="s">
        <v>325</v>
      </c>
      <c r="C111" s="11" t="s">
        <v>594</v>
      </c>
      <c r="D111" s="13" t="s">
        <v>44</v>
      </c>
      <c r="E111" s="21"/>
      <c r="F111" s="37">
        <v>45076</v>
      </c>
      <c r="G111" s="11" t="s">
        <v>777</v>
      </c>
      <c r="H111" s="3"/>
      <c r="I111" s="24">
        <v>5519827</v>
      </c>
      <c r="J111" s="24">
        <v>5936000</v>
      </c>
      <c r="K111" s="24">
        <v>5738331</v>
      </c>
      <c r="L111" s="24">
        <v>5827872</v>
      </c>
      <c r="M111" s="24">
        <v>0</v>
      </c>
      <c r="N111" s="24">
        <v>11269</v>
      </c>
      <c r="O111" s="24">
        <v>0</v>
      </c>
      <c r="P111" s="8">
        <f t="shared" si="5"/>
        <v>11269</v>
      </c>
      <c r="Q111" s="24">
        <v>0</v>
      </c>
      <c r="R111" s="24">
        <v>5839140</v>
      </c>
      <c r="S111" s="24">
        <v>0</v>
      </c>
      <c r="T111" s="24">
        <v>-319313</v>
      </c>
      <c r="U111" s="8">
        <f t="shared" si="6"/>
        <v>-319313</v>
      </c>
      <c r="V111" s="24">
        <v>98752</v>
      </c>
      <c r="W111" s="37">
        <v>46310</v>
      </c>
      <c r="X111" s="21">
        <v>2</v>
      </c>
      <c r="Y111" s="21" t="s">
        <v>1108</v>
      </c>
      <c r="Z111" s="21" t="s">
        <v>85</v>
      </c>
      <c r="AA111" s="4"/>
      <c r="AB111" s="11" t="s">
        <v>778</v>
      </c>
      <c r="AC111" s="11" t="s">
        <v>933</v>
      </c>
      <c r="AD111" s="11" t="s">
        <v>8</v>
      </c>
      <c r="AE111" s="11" t="s">
        <v>8</v>
      </c>
      <c r="AF111" s="21">
        <v>6</v>
      </c>
      <c r="AG111" s="12" t="str">
        <f t="shared" si="7"/>
        <v>2.A FE</v>
      </c>
    </row>
    <row r="112" spans="2:33" ht="42" x14ac:dyDescent="0.3">
      <c r="B112" s="33" t="s">
        <v>683</v>
      </c>
      <c r="C112" s="11" t="s">
        <v>1396</v>
      </c>
      <c r="D112" s="13" t="s">
        <v>862</v>
      </c>
      <c r="E112" s="21"/>
      <c r="F112" s="37">
        <v>45069</v>
      </c>
      <c r="G112" s="11" t="s">
        <v>270</v>
      </c>
      <c r="H112" s="3"/>
      <c r="I112" s="24">
        <v>5873040</v>
      </c>
      <c r="J112" s="24">
        <v>6000000</v>
      </c>
      <c r="K112" s="24">
        <v>6052050</v>
      </c>
      <c r="L112" s="24">
        <v>6024817</v>
      </c>
      <c r="M112" s="24">
        <v>0</v>
      </c>
      <c r="N112" s="24">
        <v>-3123</v>
      </c>
      <c r="O112" s="24">
        <v>0</v>
      </c>
      <c r="P112" s="8">
        <f t="shared" si="5"/>
        <v>-3123</v>
      </c>
      <c r="Q112" s="24">
        <v>0</v>
      </c>
      <c r="R112" s="24">
        <v>6021694</v>
      </c>
      <c r="S112" s="24">
        <v>0</v>
      </c>
      <c r="T112" s="24">
        <v>-148654</v>
      </c>
      <c r="U112" s="8">
        <f t="shared" si="6"/>
        <v>-148654</v>
      </c>
      <c r="V112" s="24">
        <v>156250</v>
      </c>
      <c r="W112" s="37">
        <v>46096</v>
      </c>
      <c r="X112" s="21">
        <v>1</v>
      </c>
      <c r="Y112" s="21" t="s">
        <v>481</v>
      </c>
      <c r="Z112" s="21" t="s">
        <v>85</v>
      </c>
      <c r="AA112" s="4"/>
      <c r="AB112" s="11" t="s">
        <v>1041</v>
      </c>
      <c r="AC112" s="11" t="s">
        <v>1148</v>
      </c>
      <c r="AD112" s="11" t="s">
        <v>1306</v>
      </c>
      <c r="AE112" s="11" t="s">
        <v>8</v>
      </c>
      <c r="AF112" s="21">
        <v>6</v>
      </c>
      <c r="AG112" s="12" t="str">
        <f t="shared" si="7"/>
        <v>1.G FE</v>
      </c>
    </row>
    <row r="113" spans="2:33" ht="42" x14ac:dyDescent="0.3">
      <c r="B113" s="33" t="s">
        <v>1042</v>
      </c>
      <c r="C113" s="11" t="s">
        <v>1149</v>
      </c>
      <c r="D113" s="13" t="s">
        <v>1397</v>
      </c>
      <c r="E113" s="21"/>
      <c r="F113" s="37">
        <v>45092</v>
      </c>
      <c r="G113" s="11" t="s">
        <v>214</v>
      </c>
      <c r="H113" s="3"/>
      <c r="I113" s="24">
        <v>5000000</v>
      </c>
      <c r="J113" s="24">
        <v>5000000</v>
      </c>
      <c r="K113" s="24">
        <v>5262900</v>
      </c>
      <c r="L113" s="24">
        <v>5020299</v>
      </c>
      <c r="M113" s="24">
        <v>0</v>
      </c>
      <c r="N113" s="24">
        <v>-20299</v>
      </c>
      <c r="O113" s="24">
        <v>0</v>
      </c>
      <c r="P113" s="8">
        <f t="shared" si="5"/>
        <v>-20299</v>
      </c>
      <c r="Q113" s="24">
        <v>0</v>
      </c>
      <c r="R113" s="24">
        <v>5000000</v>
      </c>
      <c r="S113" s="24">
        <v>0</v>
      </c>
      <c r="T113" s="24">
        <v>0</v>
      </c>
      <c r="U113" s="8">
        <f t="shared" si="6"/>
        <v>0</v>
      </c>
      <c r="V113" s="24">
        <v>106250</v>
      </c>
      <c r="W113" s="37">
        <v>45092</v>
      </c>
      <c r="X113" s="21">
        <v>2</v>
      </c>
      <c r="Y113" s="21" t="s">
        <v>13</v>
      </c>
      <c r="Z113" s="21" t="s">
        <v>85</v>
      </c>
      <c r="AA113" s="4"/>
      <c r="AB113" s="11" t="s">
        <v>1398</v>
      </c>
      <c r="AC113" s="11" t="s">
        <v>1214</v>
      </c>
      <c r="AD113" s="11" t="s">
        <v>1214</v>
      </c>
      <c r="AE113" s="11" t="s">
        <v>8</v>
      </c>
      <c r="AF113" s="21">
        <v>6</v>
      </c>
      <c r="AG113" s="12" t="str">
        <f t="shared" si="7"/>
        <v>2.B FE</v>
      </c>
    </row>
    <row r="114" spans="2:33" ht="42" x14ac:dyDescent="0.3">
      <c r="B114" s="33" t="s">
        <v>45</v>
      </c>
      <c r="C114" s="11" t="s">
        <v>779</v>
      </c>
      <c r="D114" s="13" t="s">
        <v>326</v>
      </c>
      <c r="E114" s="21"/>
      <c r="F114" s="37">
        <v>45043</v>
      </c>
      <c r="G114" s="13" t="s">
        <v>229</v>
      </c>
      <c r="H114" s="3"/>
      <c r="I114" s="24">
        <v>2973750</v>
      </c>
      <c r="J114" s="24">
        <v>3000000</v>
      </c>
      <c r="K114" s="24">
        <v>3096060</v>
      </c>
      <c r="L114" s="24">
        <v>3011612</v>
      </c>
      <c r="M114" s="24">
        <v>0</v>
      </c>
      <c r="N114" s="24">
        <v>-7954</v>
      </c>
      <c r="O114" s="24">
        <v>0</v>
      </c>
      <c r="P114" s="8">
        <f t="shared" si="5"/>
        <v>-7954</v>
      </c>
      <c r="Q114" s="24">
        <v>0</v>
      </c>
      <c r="R114" s="24">
        <v>3003659</v>
      </c>
      <c r="S114" s="24">
        <v>0</v>
      </c>
      <c r="T114" s="24">
        <v>-29909</v>
      </c>
      <c r="U114" s="8">
        <f t="shared" si="6"/>
        <v>-29909</v>
      </c>
      <c r="V114" s="24">
        <v>81354</v>
      </c>
      <c r="W114" s="37">
        <v>45133</v>
      </c>
      <c r="X114" s="21">
        <v>1</v>
      </c>
      <c r="Y114" s="21" t="s">
        <v>481</v>
      </c>
      <c r="Z114" s="21" t="s">
        <v>85</v>
      </c>
      <c r="AA114" s="4"/>
      <c r="AB114" s="11" t="s">
        <v>8</v>
      </c>
      <c r="AC114" s="11" t="s">
        <v>934</v>
      </c>
      <c r="AD114" s="11" t="s">
        <v>934</v>
      </c>
      <c r="AE114" s="11" t="s">
        <v>8</v>
      </c>
      <c r="AF114" s="21">
        <v>6</v>
      </c>
      <c r="AG114" s="12" t="str">
        <f t="shared" si="7"/>
        <v>1.G FE</v>
      </c>
    </row>
    <row r="115" spans="2:33" ht="42" x14ac:dyDescent="0.3">
      <c r="B115" s="33" t="s">
        <v>429</v>
      </c>
      <c r="C115" s="11" t="s">
        <v>1215</v>
      </c>
      <c r="D115" s="13" t="s">
        <v>505</v>
      </c>
      <c r="E115" s="21"/>
      <c r="F115" s="37">
        <v>45097</v>
      </c>
      <c r="G115" s="11" t="s">
        <v>846</v>
      </c>
      <c r="H115" s="3"/>
      <c r="I115" s="24">
        <v>19243</v>
      </c>
      <c r="J115" s="24">
        <v>19243</v>
      </c>
      <c r="K115" s="24">
        <v>19658</v>
      </c>
      <c r="L115" s="24">
        <v>19513</v>
      </c>
      <c r="M115" s="24">
        <v>0</v>
      </c>
      <c r="N115" s="24">
        <v>-269</v>
      </c>
      <c r="O115" s="24">
        <v>0</v>
      </c>
      <c r="P115" s="8">
        <f t="shared" si="5"/>
        <v>-269</v>
      </c>
      <c r="Q115" s="24">
        <v>0</v>
      </c>
      <c r="R115" s="24">
        <v>19243</v>
      </c>
      <c r="S115" s="24">
        <v>0</v>
      </c>
      <c r="T115" s="24">
        <v>0</v>
      </c>
      <c r="U115" s="8">
        <f t="shared" si="6"/>
        <v>0</v>
      </c>
      <c r="V115" s="24">
        <v>193</v>
      </c>
      <c r="W115" s="37">
        <v>49298</v>
      </c>
      <c r="X115" s="21">
        <v>1</v>
      </c>
      <c r="Y115" s="21" t="s">
        <v>1108</v>
      </c>
      <c r="Z115" s="21" t="s">
        <v>85</v>
      </c>
      <c r="AA115" s="4"/>
      <c r="AB115" s="11" t="s">
        <v>8</v>
      </c>
      <c r="AC115" s="13" t="s">
        <v>430</v>
      </c>
      <c r="AD115" s="11" t="s">
        <v>266</v>
      </c>
      <c r="AE115" s="11" t="s">
        <v>8</v>
      </c>
      <c r="AF115" s="21">
        <v>6</v>
      </c>
      <c r="AG115" s="12" t="str">
        <f t="shared" si="7"/>
        <v>1.A FE</v>
      </c>
    </row>
    <row r="116" spans="2:33" ht="42" x14ac:dyDescent="0.3">
      <c r="B116" s="33" t="s">
        <v>780</v>
      </c>
      <c r="C116" s="11" t="s">
        <v>1216</v>
      </c>
      <c r="D116" s="13" t="s">
        <v>506</v>
      </c>
      <c r="E116" s="21"/>
      <c r="F116" s="37">
        <v>45097</v>
      </c>
      <c r="G116" s="11" t="s">
        <v>846</v>
      </c>
      <c r="H116" s="3"/>
      <c r="I116" s="24">
        <v>76113</v>
      </c>
      <c r="J116" s="24">
        <v>76113</v>
      </c>
      <c r="K116" s="24">
        <v>76921</v>
      </c>
      <c r="L116" s="24">
        <v>76610</v>
      </c>
      <c r="M116" s="24">
        <v>0</v>
      </c>
      <c r="N116" s="24">
        <v>-498</v>
      </c>
      <c r="O116" s="24">
        <v>0</v>
      </c>
      <c r="P116" s="8">
        <f t="shared" si="5"/>
        <v>-498</v>
      </c>
      <c r="Q116" s="24">
        <v>0</v>
      </c>
      <c r="R116" s="24">
        <v>76113</v>
      </c>
      <c r="S116" s="24">
        <v>0</v>
      </c>
      <c r="T116" s="24">
        <v>0</v>
      </c>
      <c r="U116" s="8">
        <f t="shared" si="6"/>
        <v>0</v>
      </c>
      <c r="V116" s="24">
        <v>869</v>
      </c>
      <c r="W116" s="37">
        <v>49298</v>
      </c>
      <c r="X116" s="21">
        <v>1</v>
      </c>
      <c r="Y116" s="21" t="s">
        <v>86</v>
      </c>
      <c r="Z116" s="21" t="s">
        <v>85</v>
      </c>
      <c r="AA116" s="4"/>
      <c r="AB116" s="11" t="s">
        <v>8</v>
      </c>
      <c r="AC116" s="13" t="s">
        <v>430</v>
      </c>
      <c r="AD116" s="11" t="s">
        <v>266</v>
      </c>
      <c r="AE116" s="11" t="s">
        <v>8</v>
      </c>
      <c r="AF116" s="21">
        <v>6</v>
      </c>
      <c r="AG116" s="12" t="str">
        <f t="shared" si="7"/>
        <v>1.F FE</v>
      </c>
    </row>
    <row r="117" spans="2:33" ht="42" x14ac:dyDescent="0.3">
      <c r="B117" s="33" t="s">
        <v>1150</v>
      </c>
      <c r="C117" s="11" t="s">
        <v>1217</v>
      </c>
      <c r="D117" s="13" t="s">
        <v>1043</v>
      </c>
      <c r="E117" s="21"/>
      <c r="F117" s="37">
        <v>45097</v>
      </c>
      <c r="G117" s="11" t="s">
        <v>846</v>
      </c>
      <c r="H117" s="3"/>
      <c r="I117" s="24">
        <v>126342</v>
      </c>
      <c r="J117" s="24">
        <v>126342</v>
      </c>
      <c r="K117" s="24">
        <v>126308</v>
      </c>
      <c r="L117" s="24">
        <v>126320</v>
      </c>
      <c r="M117" s="24">
        <v>0</v>
      </c>
      <c r="N117" s="24">
        <v>23</v>
      </c>
      <c r="O117" s="24">
        <v>0</v>
      </c>
      <c r="P117" s="8">
        <f t="shared" si="5"/>
        <v>23</v>
      </c>
      <c r="Q117" s="24">
        <v>0</v>
      </c>
      <c r="R117" s="24">
        <v>126342</v>
      </c>
      <c r="S117" s="24">
        <v>0</v>
      </c>
      <c r="T117" s="24">
        <v>0</v>
      </c>
      <c r="U117" s="8">
        <f t="shared" si="6"/>
        <v>0</v>
      </c>
      <c r="V117" s="24">
        <v>1551</v>
      </c>
      <c r="W117" s="37">
        <v>49999</v>
      </c>
      <c r="X117" s="21">
        <v>1</v>
      </c>
      <c r="Y117" s="21" t="s">
        <v>86</v>
      </c>
      <c r="Z117" s="21" t="s">
        <v>85</v>
      </c>
      <c r="AA117" s="4"/>
      <c r="AB117" s="11" t="s">
        <v>8</v>
      </c>
      <c r="AC117" s="13" t="s">
        <v>139</v>
      </c>
      <c r="AD117" s="11" t="s">
        <v>266</v>
      </c>
      <c r="AE117" s="11" t="s">
        <v>8</v>
      </c>
      <c r="AF117" s="21">
        <v>6</v>
      </c>
      <c r="AG117" s="12" t="str">
        <f t="shared" si="7"/>
        <v>1.F FE</v>
      </c>
    </row>
    <row r="118" spans="2:33" ht="42" x14ac:dyDescent="0.3">
      <c r="B118" s="33" t="s">
        <v>327</v>
      </c>
      <c r="C118" s="11" t="s">
        <v>1218</v>
      </c>
      <c r="D118" s="13" t="s">
        <v>1044</v>
      </c>
      <c r="E118" s="21"/>
      <c r="F118" s="37">
        <v>45097</v>
      </c>
      <c r="G118" s="11" t="s">
        <v>846</v>
      </c>
      <c r="H118" s="3"/>
      <c r="I118" s="24">
        <v>63171</v>
      </c>
      <c r="J118" s="24">
        <v>63171</v>
      </c>
      <c r="K118" s="24">
        <v>63163</v>
      </c>
      <c r="L118" s="24">
        <v>63165</v>
      </c>
      <c r="M118" s="24">
        <v>0</v>
      </c>
      <c r="N118" s="24">
        <v>6</v>
      </c>
      <c r="O118" s="24">
        <v>0</v>
      </c>
      <c r="P118" s="8">
        <f t="shared" si="5"/>
        <v>6</v>
      </c>
      <c r="Q118" s="24">
        <v>0</v>
      </c>
      <c r="R118" s="24">
        <v>63171</v>
      </c>
      <c r="S118" s="24">
        <v>0</v>
      </c>
      <c r="T118" s="24">
        <v>0</v>
      </c>
      <c r="U118" s="8">
        <f t="shared" si="6"/>
        <v>0</v>
      </c>
      <c r="V118" s="24">
        <v>861</v>
      </c>
      <c r="W118" s="37">
        <v>49999</v>
      </c>
      <c r="X118" s="21">
        <v>2</v>
      </c>
      <c r="Y118" s="21" t="s">
        <v>13</v>
      </c>
      <c r="Z118" s="21" t="s">
        <v>85</v>
      </c>
      <c r="AA118" s="4"/>
      <c r="AB118" s="11" t="s">
        <v>8</v>
      </c>
      <c r="AC118" s="13" t="s">
        <v>139</v>
      </c>
      <c r="AD118" s="11" t="s">
        <v>266</v>
      </c>
      <c r="AE118" s="11" t="s">
        <v>8</v>
      </c>
      <c r="AF118" s="21">
        <v>6</v>
      </c>
      <c r="AG118" s="12" t="str">
        <f t="shared" si="7"/>
        <v>2.B FE</v>
      </c>
    </row>
    <row r="119" spans="2:33" ht="42" x14ac:dyDescent="0.3">
      <c r="B119" s="33" t="s">
        <v>684</v>
      </c>
      <c r="C119" s="11" t="s">
        <v>935</v>
      </c>
      <c r="D119" s="13" t="s">
        <v>685</v>
      </c>
      <c r="E119" s="21"/>
      <c r="F119" s="37">
        <v>45097</v>
      </c>
      <c r="G119" s="11" t="s">
        <v>846</v>
      </c>
      <c r="H119" s="3"/>
      <c r="I119" s="24">
        <v>216289</v>
      </c>
      <c r="J119" s="24">
        <v>216289</v>
      </c>
      <c r="K119" s="24">
        <v>216242</v>
      </c>
      <c r="L119" s="24">
        <v>216252</v>
      </c>
      <c r="M119" s="24">
        <v>0</v>
      </c>
      <c r="N119" s="24">
        <v>38</v>
      </c>
      <c r="O119" s="24">
        <v>0</v>
      </c>
      <c r="P119" s="8">
        <f t="shared" si="5"/>
        <v>38</v>
      </c>
      <c r="Q119" s="24">
        <v>0</v>
      </c>
      <c r="R119" s="24">
        <v>216289</v>
      </c>
      <c r="S119" s="24">
        <v>0</v>
      </c>
      <c r="T119" s="24">
        <v>0</v>
      </c>
      <c r="U119" s="8">
        <f t="shared" si="6"/>
        <v>0</v>
      </c>
      <c r="V119" s="24">
        <v>1287</v>
      </c>
      <c r="W119" s="37">
        <v>51523</v>
      </c>
      <c r="X119" s="21">
        <v>1</v>
      </c>
      <c r="Y119" s="21" t="s">
        <v>86</v>
      </c>
      <c r="Z119" s="21" t="s">
        <v>85</v>
      </c>
      <c r="AA119" s="4"/>
      <c r="AB119" s="11" t="s">
        <v>8</v>
      </c>
      <c r="AC119" s="13" t="s">
        <v>230</v>
      </c>
      <c r="AD119" s="11" t="s">
        <v>266</v>
      </c>
      <c r="AE119" s="11" t="s">
        <v>8</v>
      </c>
      <c r="AF119" s="21">
        <v>6</v>
      </c>
      <c r="AG119" s="12" t="str">
        <f t="shared" si="7"/>
        <v>1.F FE</v>
      </c>
    </row>
    <row r="120" spans="2:33" ht="42" x14ac:dyDescent="0.3">
      <c r="B120" s="33" t="s">
        <v>1045</v>
      </c>
      <c r="C120" s="11" t="s">
        <v>936</v>
      </c>
      <c r="D120" s="13" t="s">
        <v>328</v>
      </c>
      <c r="E120" s="21"/>
      <c r="F120" s="37">
        <v>45097</v>
      </c>
      <c r="G120" s="11" t="s">
        <v>846</v>
      </c>
      <c r="H120" s="3"/>
      <c r="I120" s="24">
        <v>216289</v>
      </c>
      <c r="J120" s="24">
        <v>216289</v>
      </c>
      <c r="K120" s="24">
        <v>216268</v>
      </c>
      <c r="L120" s="24">
        <v>216272</v>
      </c>
      <c r="M120" s="24">
        <v>0</v>
      </c>
      <c r="N120" s="24">
        <v>17</v>
      </c>
      <c r="O120" s="24">
        <v>0</v>
      </c>
      <c r="P120" s="8">
        <f t="shared" si="5"/>
        <v>17</v>
      </c>
      <c r="Q120" s="24">
        <v>0</v>
      </c>
      <c r="R120" s="24">
        <v>216289</v>
      </c>
      <c r="S120" s="24">
        <v>0</v>
      </c>
      <c r="T120" s="24">
        <v>0</v>
      </c>
      <c r="U120" s="8">
        <f t="shared" si="6"/>
        <v>0</v>
      </c>
      <c r="V120" s="24">
        <v>1734</v>
      </c>
      <c r="W120" s="37">
        <v>51523</v>
      </c>
      <c r="X120" s="21">
        <v>2</v>
      </c>
      <c r="Y120" s="21" t="s">
        <v>13</v>
      </c>
      <c r="Z120" s="21" t="s">
        <v>85</v>
      </c>
      <c r="AA120" s="4"/>
      <c r="AB120" s="11" t="s">
        <v>8</v>
      </c>
      <c r="AC120" s="13" t="s">
        <v>230</v>
      </c>
      <c r="AD120" s="11" t="s">
        <v>266</v>
      </c>
      <c r="AE120" s="11" t="s">
        <v>8</v>
      </c>
      <c r="AF120" s="21">
        <v>6</v>
      </c>
      <c r="AG120" s="12" t="str">
        <f t="shared" si="7"/>
        <v>2.B FE</v>
      </c>
    </row>
    <row r="121" spans="2:33" ht="42" x14ac:dyDescent="0.3">
      <c r="B121" s="33" t="s">
        <v>1399</v>
      </c>
      <c r="C121" s="11" t="s">
        <v>863</v>
      </c>
      <c r="D121" s="13" t="s">
        <v>937</v>
      </c>
      <c r="E121" s="21"/>
      <c r="F121" s="37">
        <v>45097</v>
      </c>
      <c r="G121" s="11" t="s">
        <v>846</v>
      </c>
      <c r="H121" s="3"/>
      <c r="I121" s="24">
        <v>493505</v>
      </c>
      <c r="J121" s="24">
        <v>493505</v>
      </c>
      <c r="K121" s="24">
        <v>498361</v>
      </c>
      <c r="L121" s="24">
        <v>496957</v>
      </c>
      <c r="M121" s="24">
        <v>0</v>
      </c>
      <c r="N121" s="24">
        <v>-3452</v>
      </c>
      <c r="O121" s="24">
        <v>0</v>
      </c>
      <c r="P121" s="8">
        <f t="shared" si="5"/>
        <v>-3452</v>
      </c>
      <c r="Q121" s="24">
        <v>0</v>
      </c>
      <c r="R121" s="24">
        <v>493505</v>
      </c>
      <c r="S121" s="24">
        <v>0</v>
      </c>
      <c r="T121" s="24">
        <v>0</v>
      </c>
      <c r="U121" s="8">
        <f t="shared" si="6"/>
        <v>0</v>
      </c>
      <c r="V121" s="24">
        <v>4560</v>
      </c>
      <c r="W121" s="37">
        <v>50698</v>
      </c>
      <c r="X121" s="21">
        <v>1</v>
      </c>
      <c r="Y121" s="21" t="s">
        <v>1108</v>
      </c>
      <c r="Z121" s="21" t="s">
        <v>85</v>
      </c>
      <c r="AA121" s="4"/>
      <c r="AB121" s="11" t="s">
        <v>8</v>
      </c>
      <c r="AC121" s="13" t="s">
        <v>1307</v>
      </c>
      <c r="AD121" s="11" t="s">
        <v>266</v>
      </c>
      <c r="AE121" s="11" t="s">
        <v>8</v>
      </c>
      <c r="AF121" s="21">
        <v>6</v>
      </c>
      <c r="AG121" s="12" t="str">
        <f t="shared" si="7"/>
        <v>1.A FE</v>
      </c>
    </row>
    <row r="122" spans="2:33" ht="42" x14ac:dyDescent="0.3">
      <c r="B122" s="33" t="s">
        <v>431</v>
      </c>
      <c r="C122" s="11" t="s">
        <v>781</v>
      </c>
      <c r="D122" s="13" t="s">
        <v>507</v>
      </c>
      <c r="E122" s="21"/>
      <c r="F122" s="37">
        <v>45097</v>
      </c>
      <c r="G122" s="11" t="s">
        <v>846</v>
      </c>
      <c r="H122" s="3"/>
      <c r="I122" s="24">
        <v>60725</v>
      </c>
      <c r="J122" s="24">
        <v>60725</v>
      </c>
      <c r="K122" s="24">
        <v>60715</v>
      </c>
      <c r="L122" s="24">
        <v>60717</v>
      </c>
      <c r="M122" s="24">
        <v>0</v>
      </c>
      <c r="N122" s="24">
        <v>7</v>
      </c>
      <c r="O122" s="24">
        <v>0</v>
      </c>
      <c r="P122" s="8">
        <f t="shared" si="5"/>
        <v>7</v>
      </c>
      <c r="Q122" s="24">
        <v>0</v>
      </c>
      <c r="R122" s="24">
        <v>60725</v>
      </c>
      <c r="S122" s="24">
        <v>0</v>
      </c>
      <c r="T122" s="24">
        <v>0</v>
      </c>
      <c r="U122" s="8">
        <f t="shared" si="6"/>
        <v>0</v>
      </c>
      <c r="V122" s="24">
        <v>617</v>
      </c>
      <c r="W122" s="37">
        <v>50698</v>
      </c>
      <c r="X122" s="21">
        <v>1</v>
      </c>
      <c r="Y122" s="21" t="s">
        <v>86</v>
      </c>
      <c r="Z122" s="21" t="s">
        <v>85</v>
      </c>
      <c r="AA122" s="4"/>
      <c r="AB122" s="11" t="s">
        <v>8</v>
      </c>
      <c r="AC122" s="13" t="s">
        <v>1307</v>
      </c>
      <c r="AD122" s="11" t="s">
        <v>266</v>
      </c>
      <c r="AE122" s="11" t="s">
        <v>8</v>
      </c>
      <c r="AF122" s="21">
        <v>6</v>
      </c>
      <c r="AG122" s="12" t="str">
        <f t="shared" si="7"/>
        <v>1.F FE</v>
      </c>
    </row>
    <row r="123" spans="2:33" ht="42" x14ac:dyDescent="0.3">
      <c r="B123" s="33" t="s">
        <v>782</v>
      </c>
      <c r="C123" s="11" t="s">
        <v>1308</v>
      </c>
      <c r="D123" s="13" t="s">
        <v>1400</v>
      </c>
      <c r="E123" s="21"/>
      <c r="F123" s="37">
        <v>45097</v>
      </c>
      <c r="G123" s="11" t="s">
        <v>846</v>
      </c>
      <c r="H123" s="3"/>
      <c r="I123" s="24">
        <v>249571</v>
      </c>
      <c r="J123" s="24">
        <v>249571</v>
      </c>
      <c r="K123" s="24">
        <v>249541</v>
      </c>
      <c r="L123" s="24">
        <v>249549</v>
      </c>
      <c r="M123" s="24">
        <v>0</v>
      </c>
      <c r="N123" s="24">
        <v>22</v>
      </c>
      <c r="O123" s="24">
        <v>0</v>
      </c>
      <c r="P123" s="8">
        <f t="shared" si="5"/>
        <v>22</v>
      </c>
      <c r="Q123" s="24">
        <v>0</v>
      </c>
      <c r="R123" s="24">
        <v>249571</v>
      </c>
      <c r="S123" s="24">
        <v>0</v>
      </c>
      <c r="T123" s="24">
        <v>0</v>
      </c>
      <c r="U123" s="8">
        <f t="shared" si="6"/>
        <v>0</v>
      </c>
      <c r="V123" s="24">
        <v>1795</v>
      </c>
      <c r="W123" s="37">
        <v>50333</v>
      </c>
      <c r="X123" s="21">
        <v>1</v>
      </c>
      <c r="Y123" s="21" t="s">
        <v>1108</v>
      </c>
      <c r="Z123" s="21" t="s">
        <v>85</v>
      </c>
      <c r="AA123" s="4"/>
      <c r="AB123" s="11" t="s">
        <v>8</v>
      </c>
      <c r="AC123" s="13" t="s">
        <v>938</v>
      </c>
      <c r="AD123" s="11" t="s">
        <v>266</v>
      </c>
      <c r="AE123" s="11" t="s">
        <v>8</v>
      </c>
      <c r="AF123" s="21">
        <v>6</v>
      </c>
      <c r="AG123" s="12" t="str">
        <f t="shared" si="7"/>
        <v>1.A FE</v>
      </c>
    </row>
    <row r="124" spans="2:33" ht="42" x14ac:dyDescent="0.3">
      <c r="B124" s="33" t="s">
        <v>1151</v>
      </c>
      <c r="C124" s="11" t="s">
        <v>1219</v>
      </c>
      <c r="D124" s="13" t="s">
        <v>508</v>
      </c>
      <c r="E124" s="21"/>
      <c r="F124" s="37">
        <v>45097</v>
      </c>
      <c r="G124" s="11" t="s">
        <v>846</v>
      </c>
      <c r="H124" s="3"/>
      <c r="I124" s="24">
        <v>62393</v>
      </c>
      <c r="J124" s="24">
        <v>62393</v>
      </c>
      <c r="K124" s="24">
        <v>62384</v>
      </c>
      <c r="L124" s="24">
        <v>62386</v>
      </c>
      <c r="M124" s="24">
        <v>0</v>
      </c>
      <c r="N124" s="24">
        <v>6</v>
      </c>
      <c r="O124" s="24">
        <v>0</v>
      </c>
      <c r="P124" s="8">
        <f t="shared" si="5"/>
        <v>6</v>
      </c>
      <c r="Q124" s="24">
        <v>0</v>
      </c>
      <c r="R124" s="24">
        <v>62393</v>
      </c>
      <c r="S124" s="24">
        <v>0</v>
      </c>
      <c r="T124" s="24">
        <v>0</v>
      </c>
      <c r="U124" s="8">
        <f t="shared" si="6"/>
        <v>0</v>
      </c>
      <c r="V124" s="24">
        <v>704</v>
      </c>
      <c r="W124" s="37">
        <v>50333</v>
      </c>
      <c r="X124" s="21">
        <v>1</v>
      </c>
      <c r="Y124" s="21" t="s">
        <v>86</v>
      </c>
      <c r="Z124" s="21" t="s">
        <v>85</v>
      </c>
      <c r="AA124" s="4"/>
      <c r="AB124" s="11" t="s">
        <v>8</v>
      </c>
      <c r="AC124" s="13" t="s">
        <v>938</v>
      </c>
      <c r="AD124" s="11" t="s">
        <v>266</v>
      </c>
      <c r="AE124" s="11" t="s">
        <v>8</v>
      </c>
      <c r="AF124" s="21">
        <v>6</v>
      </c>
      <c r="AG124" s="12" t="str">
        <f t="shared" si="7"/>
        <v>1.F FE</v>
      </c>
    </row>
    <row r="125" spans="2:33" ht="42" x14ac:dyDescent="0.3">
      <c r="B125" s="33" t="s">
        <v>46</v>
      </c>
      <c r="C125" s="11" t="s">
        <v>1152</v>
      </c>
      <c r="D125" s="13" t="s">
        <v>783</v>
      </c>
      <c r="E125" s="21"/>
      <c r="F125" s="37">
        <v>45097</v>
      </c>
      <c r="G125" s="11" t="s">
        <v>846</v>
      </c>
      <c r="H125" s="3"/>
      <c r="I125" s="24">
        <v>914180</v>
      </c>
      <c r="J125" s="24">
        <v>914180</v>
      </c>
      <c r="K125" s="24">
        <v>914020</v>
      </c>
      <c r="L125" s="24">
        <v>914036</v>
      </c>
      <c r="M125" s="24">
        <v>0</v>
      </c>
      <c r="N125" s="24">
        <v>145</v>
      </c>
      <c r="O125" s="24">
        <v>0</v>
      </c>
      <c r="P125" s="8">
        <f t="shared" si="5"/>
        <v>145</v>
      </c>
      <c r="Q125" s="24">
        <v>0</v>
      </c>
      <c r="R125" s="24">
        <v>914180</v>
      </c>
      <c r="S125" s="24">
        <v>0</v>
      </c>
      <c r="T125" s="24">
        <v>0</v>
      </c>
      <c r="U125" s="8">
        <f t="shared" si="6"/>
        <v>0</v>
      </c>
      <c r="V125" s="24">
        <v>6940</v>
      </c>
      <c r="W125" s="37">
        <v>50910</v>
      </c>
      <c r="X125" s="21">
        <v>1</v>
      </c>
      <c r="Y125" s="21" t="s">
        <v>86</v>
      </c>
      <c r="Z125" s="21" t="s">
        <v>85</v>
      </c>
      <c r="AA125" s="4"/>
      <c r="AB125" s="11" t="s">
        <v>8</v>
      </c>
      <c r="AC125" s="13" t="s">
        <v>509</v>
      </c>
      <c r="AD125" s="11" t="s">
        <v>266</v>
      </c>
      <c r="AE125" s="11" t="s">
        <v>8</v>
      </c>
      <c r="AF125" s="21">
        <v>6</v>
      </c>
      <c r="AG125" s="12" t="str">
        <f t="shared" si="7"/>
        <v>1.F FE</v>
      </c>
    </row>
    <row r="126" spans="2:33" ht="42" x14ac:dyDescent="0.3">
      <c r="B126" s="33" t="s">
        <v>432</v>
      </c>
      <c r="C126" s="11" t="s">
        <v>510</v>
      </c>
      <c r="D126" s="13" t="s">
        <v>595</v>
      </c>
      <c r="E126" s="21"/>
      <c r="F126" s="37">
        <v>45097</v>
      </c>
      <c r="G126" s="11" t="s">
        <v>846</v>
      </c>
      <c r="H126" s="3"/>
      <c r="I126" s="24">
        <v>215101</v>
      </c>
      <c r="J126" s="24">
        <v>215101</v>
      </c>
      <c r="K126" s="24">
        <v>211799</v>
      </c>
      <c r="L126" s="24">
        <v>212065</v>
      </c>
      <c r="M126" s="24">
        <v>0</v>
      </c>
      <c r="N126" s="24">
        <v>3036</v>
      </c>
      <c r="O126" s="24">
        <v>0</v>
      </c>
      <c r="P126" s="8">
        <f t="shared" si="5"/>
        <v>3036</v>
      </c>
      <c r="Q126" s="24">
        <v>0</v>
      </c>
      <c r="R126" s="24">
        <v>215101</v>
      </c>
      <c r="S126" s="24">
        <v>0</v>
      </c>
      <c r="T126" s="24">
        <v>0</v>
      </c>
      <c r="U126" s="8">
        <f t="shared" si="6"/>
        <v>0</v>
      </c>
      <c r="V126" s="24">
        <v>1990</v>
      </c>
      <c r="W126" s="37">
        <v>50910</v>
      </c>
      <c r="X126" s="21">
        <v>2</v>
      </c>
      <c r="Y126" s="21" t="s">
        <v>13</v>
      </c>
      <c r="Z126" s="21" t="s">
        <v>85</v>
      </c>
      <c r="AA126" s="4"/>
      <c r="AB126" s="11" t="s">
        <v>8</v>
      </c>
      <c r="AC126" s="13" t="s">
        <v>509</v>
      </c>
      <c r="AD126" s="11" t="s">
        <v>266</v>
      </c>
      <c r="AE126" s="11" t="s">
        <v>8</v>
      </c>
      <c r="AF126" s="21">
        <v>6</v>
      </c>
      <c r="AG126" s="12" t="str">
        <f t="shared" si="7"/>
        <v>2.B FE</v>
      </c>
    </row>
    <row r="127" spans="2:33" ht="42" x14ac:dyDescent="0.3">
      <c r="B127" s="33" t="s">
        <v>784</v>
      </c>
      <c r="C127" s="11" t="s">
        <v>864</v>
      </c>
      <c r="D127" s="13" t="s">
        <v>939</v>
      </c>
      <c r="E127" s="21"/>
      <c r="F127" s="37">
        <v>45097</v>
      </c>
      <c r="G127" s="11" t="s">
        <v>846</v>
      </c>
      <c r="H127" s="3"/>
      <c r="I127" s="24">
        <v>272668</v>
      </c>
      <c r="J127" s="24">
        <v>272668</v>
      </c>
      <c r="K127" s="24">
        <v>272598</v>
      </c>
      <c r="L127" s="24">
        <v>272602</v>
      </c>
      <c r="M127" s="24">
        <v>0</v>
      </c>
      <c r="N127" s="24">
        <v>66</v>
      </c>
      <c r="O127" s="24">
        <v>0</v>
      </c>
      <c r="P127" s="8">
        <f t="shared" si="5"/>
        <v>66</v>
      </c>
      <c r="Q127" s="24">
        <v>0</v>
      </c>
      <c r="R127" s="24">
        <v>272668</v>
      </c>
      <c r="S127" s="24">
        <v>0</v>
      </c>
      <c r="T127" s="24">
        <v>0</v>
      </c>
      <c r="U127" s="8">
        <f t="shared" si="6"/>
        <v>0</v>
      </c>
      <c r="V127" s="24">
        <v>4723</v>
      </c>
      <c r="W127" s="37">
        <v>51095</v>
      </c>
      <c r="X127" s="21">
        <v>1</v>
      </c>
      <c r="Y127" s="21" t="s">
        <v>1108</v>
      </c>
      <c r="Z127" s="21" t="s">
        <v>85</v>
      </c>
      <c r="AA127" s="4"/>
      <c r="AB127" s="11" t="s">
        <v>8</v>
      </c>
      <c r="AC127" s="13" t="s">
        <v>140</v>
      </c>
      <c r="AD127" s="11" t="s">
        <v>266</v>
      </c>
      <c r="AE127" s="11" t="s">
        <v>8</v>
      </c>
      <c r="AF127" s="21">
        <v>6</v>
      </c>
      <c r="AG127" s="12" t="str">
        <f t="shared" si="7"/>
        <v>1.A FE</v>
      </c>
    </row>
    <row r="128" spans="2:33" ht="42" x14ac:dyDescent="0.3">
      <c r="B128" s="33" t="s">
        <v>1309</v>
      </c>
      <c r="C128" s="11" t="s">
        <v>231</v>
      </c>
      <c r="D128" s="13" t="s">
        <v>596</v>
      </c>
      <c r="E128" s="21"/>
      <c r="F128" s="37">
        <v>45097</v>
      </c>
      <c r="G128" s="11" t="s">
        <v>846</v>
      </c>
      <c r="H128" s="3"/>
      <c r="I128" s="24">
        <v>272668</v>
      </c>
      <c r="J128" s="24">
        <v>272668</v>
      </c>
      <c r="K128" s="24">
        <v>272638</v>
      </c>
      <c r="L128" s="24">
        <v>272640</v>
      </c>
      <c r="M128" s="24">
        <v>0</v>
      </c>
      <c r="N128" s="24">
        <v>29</v>
      </c>
      <c r="O128" s="24">
        <v>0</v>
      </c>
      <c r="P128" s="8">
        <f t="shared" si="5"/>
        <v>29</v>
      </c>
      <c r="Q128" s="24">
        <v>0</v>
      </c>
      <c r="R128" s="24">
        <v>272668</v>
      </c>
      <c r="S128" s="24">
        <v>0</v>
      </c>
      <c r="T128" s="24">
        <v>0</v>
      </c>
      <c r="U128" s="8">
        <f t="shared" si="6"/>
        <v>0</v>
      </c>
      <c r="V128" s="24">
        <v>5007</v>
      </c>
      <c r="W128" s="37">
        <v>51095</v>
      </c>
      <c r="X128" s="21">
        <v>1</v>
      </c>
      <c r="Y128" s="21" t="s">
        <v>86</v>
      </c>
      <c r="Z128" s="21" t="s">
        <v>85</v>
      </c>
      <c r="AA128" s="4"/>
      <c r="AB128" s="11" t="s">
        <v>8</v>
      </c>
      <c r="AC128" s="13" t="s">
        <v>140</v>
      </c>
      <c r="AD128" s="11" t="s">
        <v>266</v>
      </c>
      <c r="AE128" s="11" t="s">
        <v>8</v>
      </c>
      <c r="AF128" s="21">
        <v>6</v>
      </c>
      <c r="AG128" s="12" t="str">
        <f t="shared" si="7"/>
        <v>1.F FE</v>
      </c>
    </row>
    <row r="129" spans="2:33" ht="42" x14ac:dyDescent="0.3">
      <c r="B129" s="33" t="s">
        <v>232</v>
      </c>
      <c r="C129" s="11" t="s">
        <v>686</v>
      </c>
      <c r="D129" s="13" t="s">
        <v>329</v>
      </c>
      <c r="E129" s="21"/>
      <c r="F129" s="37">
        <v>45097</v>
      </c>
      <c r="G129" s="11" t="s">
        <v>846</v>
      </c>
      <c r="H129" s="3"/>
      <c r="I129" s="24">
        <v>334141</v>
      </c>
      <c r="J129" s="24">
        <v>334141</v>
      </c>
      <c r="K129" s="24">
        <v>334102</v>
      </c>
      <c r="L129" s="24">
        <v>334106</v>
      </c>
      <c r="M129" s="24">
        <v>0</v>
      </c>
      <c r="N129" s="24">
        <v>35</v>
      </c>
      <c r="O129" s="24">
        <v>0</v>
      </c>
      <c r="P129" s="8">
        <f t="shared" si="5"/>
        <v>35</v>
      </c>
      <c r="Q129" s="24">
        <v>0</v>
      </c>
      <c r="R129" s="24">
        <v>334141</v>
      </c>
      <c r="S129" s="24">
        <v>0</v>
      </c>
      <c r="T129" s="24">
        <v>0</v>
      </c>
      <c r="U129" s="8">
        <f t="shared" si="6"/>
        <v>0</v>
      </c>
      <c r="V129" s="24">
        <v>11828</v>
      </c>
      <c r="W129" s="37">
        <v>51795</v>
      </c>
      <c r="X129" s="21">
        <v>1</v>
      </c>
      <c r="Y129" s="21" t="s">
        <v>86</v>
      </c>
      <c r="Z129" s="21" t="s">
        <v>85</v>
      </c>
      <c r="AA129" s="4"/>
      <c r="AB129" s="11" t="s">
        <v>8</v>
      </c>
      <c r="AC129" s="13" t="s">
        <v>511</v>
      </c>
      <c r="AD129" s="11" t="s">
        <v>266</v>
      </c>
      <c r="AE129" s="11" t="s">
        <v>8</v>
      </c>
      <c r="AF129" s="21">
        <v>6</v>
      </c>
      <c r="AG129" s="12" t="str">
        <f t="shared" si="7"/>
        <v>1.F FE</v>
      </c>
    </row>
    <row r="130" spans="2:33" ht="42" x14ac:dyDescent="0.3">
      <c r="B130" s="33" t="s">
        <v>597</v>
      </c>
      <c r="C130" s="11" t="s">
        <v>598</v>
      </c>
      <c r="D130" s="13" t="s">
        <v>865</v>
      </c>
      <c r="E130" s="21"/>
      <c r="F130" s="37">
        <v>45097</v>
      </c>
      <c r="G130" s="11" t="s">
        <v>846</v>
      </c>
      <c r="H130" s="3"/>
      <c r="I130" s="24">
        <v>183777</v>
      </c>
      <c r="J130" s="24">
        <v>183777</v>
      </c>
      <c r="K130" s="24">
        <v>183763</v>
      </c>
      <c r="L130" s="24">
        <v>183765</v>
      </c>
      <c r="M130" s="24">
        <v>0</v>
      </c>
      <c r="N130" s="24">
        <v>12</v>
      </c>
      <c r="O130" s="24">
        <v>0</v>
      </c>
      <c r="P130" s="8">
        <f t="shared" si="5"/>
        <v>12</v>
      </c>
      <c r="Q130" s="24">
        <v>0</v>
      </c>
      <c r="R130" s="24">
        <v>183777</v>
      </c>
      <c r="S130" s="24">
        <v>0</v>
      </c>
      <c r="T130" s="24">
        <v>0</v>
      </c>
      <c r="U130" s="8">
        <f t="shared" si="6"/>
        <v>0</v>
      </c>
      <c r="V130" s="24">
        <v>7568</v>
      </c>
      <c r="W130" s="37">
        <v>51795</v>
      </c>
      <c r="X130" s="21">
        <v>2</v>
      </c>
      <c r="Y130" s="21" t="s">
        <v>13</v>
      </c>
      <c r="Z130" s="21" t="s">
        <v>85</v>
      </c>
      <c r="AA130" s="4"/>
      <c r="AB130" s="11" t="s">
        <v>8</v>
      </c>
      <c r="AC130" s="13" t="s">
        <v>511</v>
      </c>
      <c r="AD130" s="11" t="s">
        <v>266</v>
      </c>
      <c r="AE130" s="11" t="s">
        <v>8</v>
      </c>
      <c r="AF130" s="21">
        <v>6</v>
      </c>
      <c r="AG130" s="12" t="str">
        <f t="shared" si="7"/>
        <v>2.B FE</v>
      </c>
    </row>
    <row r="131" spans="2:33" ht="28" x14ac:dyDescent="0.3">
      <c r="B131" s="33" t="s">
        <v>940</v>
      </c>
      <c r="C131" s="11" t="s">
        <v>433</v>
      </c>
      <c r="D131" s="13" t="s">
        <v>47</v>
      </c>
      <c r="E131" s="21"/>
      <c r="F131" s="37">
        <v>45047</v>
      </c>
      <c r="G131" s="11" t="s">
        <v>1353</v>
      </c>
      <c r="H131" s="3"/>
      <c r="I131" s="24">
        <v>11664819</v>
      </c>
      <c r="J131" s="24">
        <v>12000000</v>
      </c>
      <c r="K131" s="24">
        <v>11623600</v>
      </c>
      <c r="L131" s="24">
        <v>11648577</v>
      </c>
      <c r="M131" s="24">
        <v>0</v>
      </c>
      <c r="N131" s="24">
        <v>16242</v>
      </c>
      <c r="O131" s="24">
        <v>0</v>
      </c>
      <c r="P131" s="8">
        <f t="shared" si="5"/>
        <v>16242</v>
      </c>
      <c r="Q131" s="24">
        <v>0</v>
      </c>
      <c r="R131" s="24">
        <v>11664819</v>
      </c>
      <c r="S131" s="24">
        <v>0</v>
      </c>
      <c r="T131" s="24">
        <v>0</v>
      </c>
      <c r="U131" s="8">
        <f t="shared" si="6"/>
        <v>0</v>
      </c>
      <c r="V131" s="24">
        <v>305401</v>
      </c>
      <c r="W131" s="37">
        <v>47192</v>
      </c>
      <c r="X131" s="21">
        <v>2</v>
      </c>
      <c r="Y131" s="21" t="s">
        <v>380</v>
      </c>
      <c r="Z131" s="21" t="s">
        <v>85</v>
      </c>
      <c r="AA131" s="4"/>
      <c r="AB131" s="11" t="s">
        <v>8</v>
      </c>
      <c r="AC131" s="11" t="s">
        <v>993</v>
      </c>
      <c r="AD131" s="11" t="s">
        <v>266</v>
      </c>
      <c r="AE131" s="11" t="s">
        <v>8</v>
      </c>
      <c r="AF131" s="21">
        <v>6</v>
      </c>
      <c r="AG131" s="12" t="str">
        <f t="shared" si="7"/>
        <v>2.C FE</v>
      </c>
    </row>
    <row r="132" spans="2:33" ht="28" x14ac:dyDescent="0.3">
      <c r="B132" s="33" t="s">
        <v>1310</v>
      </c>
      <c r="C132" s="11" t="s">
        <v>1046</v>
      </c>
      <c r="D132" s="13" t="s">
        <v>1311</v>
      </c>
      <c r="E132" s="21"/>
      <c r="F132" s="37">
        <v>45098</v>
      </c>
      <c r="G132" s="11" t="s">
        <v>270</v>
      </c>
      <c r="H132" s="3"/>
      <c r="I132" s="24">
        <v>6557400</v>
      </c>
      <c r="J132" s="24">
        <v>6750000</v>
      </c>
      <c r="K132" s="24">
        <v>6572028</v>
      </c>
      <c r="L132" s="24">
        <v>6695779</v>
      </c>
      <c r="M132" s="24">
        <v>0</v>
      </c>
      <c r="N132" s="24">
        <v>15605</v>
      </c>
      <c r="O132" s="24">
        <v>0</v>
      </c>
      <c r="P132" s="8">
        <f t="shared" si="5"/>
        <v>15605</v>
      </c>
      <c r="Q132" s="24">
        <v>0</v>
      </c>
      <c r="R132" s="24">
        <v>6711383</v>
      </c>
      <c r="S132" s="24">
        <v>0</v>
      </c>
      <c r="T132" s="24">
        <v>-153983</v>
      </c>
      <c r="U132" s="8">
        <f t="shared" si="6"/>
        <v>-153983</v>
      </c>
      <c r="V132" s="24">
        <v>176597</v>
      </c>
      <c r="W132" s="37">
        <v>45519</v>
      </c>
      <c r="X132" s="21">
        <v>2</v>
      </c>
      <c r="Y132" s="21" t="s">
        <v>13</v>
      </c>
      <c r="Z132" s="21" t="s">
        <v>85</v>
      </c>
      <c r="AA132" s="4"/>
      <c r="AB132" s="11" t="s">
        <v>941</v>
      </c>
      <c r="AC132" s="13" t="s">
        <v>1401</v>
      </c>
      <c r="AD132" s="11" t="s">
        <v>8</v>
      </c>
      <c r="AE132" s="11" t="s">
        <v>8</v>
      </c>
      <c r="AF132" s="21">
        <v>6</v>
      </c>
      <c r="AG132" s="12" t="str">
        <f t="shared" si="7"/>
        <v>2.B FE</v>
      </c>
    </row>
    <row r="133" spans="2:33" ht="42" x14ac:dyDescent="0.3">
      <c r="B133" s="33" t="s">
        <v>233</v>
      </c>
      <c r="C133" s="11" t="s">
        <v>1220</v>
      </c>
      <c r="D133" s="13" t="s">
        <v>599</v>
      </c>
      <c r="E133" s="21"/>
      <c r="F133" s="37">
        <v>45017</v>
      </c>
      <c r="G133" s="11" t="s">
        <v>214</v>
      </c>
      <c r="H133" s="3"/>
      <c r="I133" s="24">
        <v>3000000</v>
      </c>
      <c r="J133" s="24">
        <v>3000000</v>
      </c>
      <c r="K133" s="24">
        <v>2998860</v>
      </c>
      <c r="L133" s="24">
        <v>2999941</v>
      </c>
      <c r="M133" s="24">
        <v>0</v>
      </c>
      <c r="N133" s="24">
        <v>59</v>
      </c>
      <c r="O133" s="24">
        <v>0</v>
      </c>
      <c r="P133" s="8">
        <f t="shared" si="5"/>
        <v>59</v>
      </c>
      <c r="Q133" s="24">
        <v>0</v>
      </c>
      <c r="R133" s="24">
        <v>3000000</v>
      </c>
      <c r="S133" s="24">
        <v>0</v>
      </c>
      <c r="T133" s="24">
        <v>0</v>
      </c>
      <c r="U133" s="8">
        <f t="shared" si="6"/>
        <v>0</v>
      </c>
      <c r="V133" s="24">
        <v>50250</v>
      </c>
      <c r="W133" s="37">
        <v>45017</v>
      </c>
      <c r="X133" s="21">
        <v>2</v>
      </c>
      <c r="Y133" s="21" t="s">
        <v>1108</v>
      </c>
      <c r="Z133" s="21" t="s">
        <v>85</v>
      </c>
      <c r="AA133" s="4"/>
      <c r="AB133" s="11" t="s">
        <v>1047</v>
      </c>
      <c r="AC133" s="11" t="s">
        <v>141</v>
      </c>
      <c r="AD133" s="11" t="s">
        <v>1312</v>
      </c>
      <c r="AE133" s="11" t="s">
        <v>8</v>
      </c>
      <c r="AF133" s="21">
        <v>6</v>
      </c>
      <c r="AG133" s="12" t="str">
        <f t="shared" si="7"/>
        <v>2.A FE</v>
      </c>
    </row>
    <row r="134" spans="2:33" ht="28" x14ac:dyDescent="0.3">
      <c r="B134" s="33" t="s">
        <v>600</v>
      </c>
      <c r="C134" s="11" t="s">
        <v>1048</v>
      </c>
      <c r="D134" s="13" t="s">
        <v>1049</v>
      </c>
      <c r="E134" s="21"/>
      <c r="F134" s="37">
        <v>45088</v>
      </c>
      <c r="G134" s="11" t="s">
        <v>214</v>
      </c>
      <c r="H134" s="3"/>
      <c r="I134" s="24">
        <v>6000000</v>
      </c>
      <c r="J134" s="24">
        <v>6000000</v>
      </c>
      <c r="K134" s="24">
        <v>6000000</v>
      </c>
      <c r="L134" s="24">
        <v>6000000</v>
      </c>
      <c r="M134" s="24">
        <v>0</v>
      </c>
      <c r="N134" s="24">
        <v>0</v>
      </c>
      <c r="O134" s="24">
        <v>0</v>
      </c>
      <c r="P134" s="8">
        <f t="shared" si="5"/>
        <v>0</v>
      </c>
      <c r="Q134" s="24">
        <v>0</v>
      </c>
      <c r="R134" s="24">
        <v>6000000</v>
      </c>
      <c r="S134" s="24">
        <v>0</v>
      </c>
      <c r="T134" s="24">
        <v>0</v>
      </c>
      <c r="U134" s="8">
        <f t="shared" si="6"/>
        <v>0</v>
      </c>
      <c r="V134" s="24">
        <v>72400</v>
      </c>
      <c r="W134" s="37">
        <v>45088</v>
      </c>
      <c r="X134" s="21">
        <v>1</v>
      </c>
      <c r="Y134" s="21" t="s">
        <v>1187</v>
      </c>
      <c r="Z134" s="21" t="s">
        <v>752</v>
      </c>
      <c r="AA134" s="4"/>
      <c r="AB134" s="11" t="s">
        <v>1402</v>
      </c>
      <c r="AC134" s="11" t="s">
        <v>1313</v>
      </c>
      <c r="AD134" s="11" t="s">
        <v>8</v>
      </c>
      <c r="AE134" s="11" t="s">
        <v>8</v>
      </c>
      <c r="AF134" s="21">
        <v>6</v>
      </c>
      <c r="AG134" s="12" t="str">
        <f t="shared" si="7"/>
        <v>1.E PL</v>
      </c>
    </row>
    <row r="135" spans="2:33" ht="28" x14ac:dyDescent="0.3">
      <c r="B135" s="33" t="s">
        <v>943</v>
      </c>
      <c r="C135" s="11" t="s">
        <v>785</v>
      </c>
      <c r="D135" s="13" t="s">
        <v>234</v>
      </c>
      <c r="E135" s="21"/>
      <c r="F135" s="37">
        <v>45021</v>
      </c>
      <c r="G135" s="11" t="s">
        <v>848</v>
      </c>
      <c r="H135" s="3"/>
      <c r="I135" s="24">
        <v>5017200</v>
      </c>
      <c r="J135" s="24">
        <v>5000000</v>
      </c>
      <c r="K135" s="24">
        <v>5000000</v>
      </c>
      <c r="L135" s="24">
        <v>5000000</v>
      </c>
      <c r="M135" s="24">
        <v>0</v>
      </c>
      <c r="N135" s="24">
        <v>0</v>
      </c>
      <c r="O135" s="24">
        <v>0</v>
      </c>
      <c r="P135" s="8">
        <f t="shared" si="5"/>
        <v>0</v>
      </c>
      <c r="Q135" s="24">
        <v>0</v>
      </c>
      <c r="R135" s="24">
        <v>5000000</v>
      </c>
      <c r="S135" s="24">
        <v>0</v>
      </c>
      <c r="T135" s="24">
        <v>17200</v>
      </c>
      <c r="U135" s="8">
        <f t="shared" si="6"/>
        <v>17200</v>
      </c>
      <c r="V135" s="24">
        <v>168597</v>
      </c>
      <c r="W135" s="37">
        <v>46059</v>
      </c>
      <c r="X135" s="21">
        <v>2</v>
      </c>
      <c r="Y135" s="21" t="s">
        <v>380</v>
      </c>
      <c r="Z135" s="21" t="s">
        <v>85</v>
      </c>
      <c r="AA135" s="4"/>
      <c r="AB135" s="11" t="s">
        <v>995</v>
      </c>
      <c r="AC135" s="11" t="s">
        <v>902</v>
      </c>
      <c r="AD135" s="11" t="s">
        <v>8</v>
      </c>
      <c r="AE135" s="11" t="s">
        <v>8</v>
      </c>
      <c r="AF135" s="21">
        <v>6</v>
      </c>
      <c r="AG135" s="12" t="str">
        <f t="shared" si="7"/>
        <v>2.C FE</v>
      </c>
    </row>
    <row r="136" spans="2:33" ht="28" x14ac:dyDescent="0.3">
      <c r="B136" s="33" t="s">
        <v>1403</v>
      </c>
      <c r="C136" s="11" t="s">
        <v>142</v>
      </c>
      <c r="D136" s="13" t="s">
        <v>434</v>
      </c>
      <c r="E136" s="21"/>
      <c r="F136" s="37">
        <v>45035</v>
      </c>
      <c r="G136" s="11" t="s">
        <v>389</v>
      </c>
      <c r="H136" s="3"/>
      <c r="I136" s="24">
        <v>2820540</v>
      </c>
      <c r="J136" s="24">
        <v>3000000</v>
      </c>
      <c r="K136" s="24">
        <v>3000000</v>
      </c>
      <c r="L136" s="24">
        <v>2999841</v>
      </c>
      <c r="M136" s="24">
        <v>0</v>
      </c>
      <c r="N136" s="24">
        <v>-19</v>
      </c>
      <c r="O136" s="24">
        <v>0</v>
      </c>
      <c r="P136" s="8">
        <f t="shared" si="5"/>
        <v>-19</v>
      </c>
      <c r="Q136" s="24">
        <v>0</v>
      </c>
      <c r="R136" s="24">
        <v>2999822</v>
      </c>
      <c r="S136" s="24">
        <v>0</v>
      </c>
      <c r="T136" s="24">
        <v>-179282</v>
      </c>
      <c r="U136" s="8">
        <f t="shared" si="6"/>
        <v>-179282</v>
      </c>
      <c r="V136" s="24">
        <v>31544</v>
      </c>
      <c r="W136" s="37">
        <v>46140</v>
      </c>
      <c r="X136" s="21">
        <v>1</v>
      </c>
      <c r="Y136" s="21" t="s">
        <v>1187</v>
      </c>
      <c r="Z136" s="21" t="s">
        <v>85</v>
      </c>
      <c r="AA136" s="4"/>
      <c r="AB136" s="11" t="s">
        <v>283</v>
      </c>
      <c r="AC136" s="11" t="s">
        <v>269</v>
      </c>
      <c r="AD136" s="11" t="s">
        <v>8</v>
      </c>
      <c r="AE136" s="11" t="s">
        <v>8</v>
      </c>
      <c r="AF136" s="21">
        <v>6</v>
      </c>
      <c r="AG136" s="12" t="str">
        <f t="shared" si="7"/>
        <v>1.E FE</v>
      </c>
    </row>
    <row r="137" spans="2:33" ht="28" x14ac:dyDescent="0.3">
      <c r="B137" s="33" t="s">
        <v>330</v>
      </c>
      <c r="C137" s="11" t="s">
        <v>601</v>
      </c>
      <c r="D137" s="13" t="s">
        <v>235</v>
      </c>
      <c r="E137" s="21"/>
      <c r="F137" s="37">
        <v>45040</v>
      </c>
      <c r="G137" s="11" t="s">
        <v>127</v>
      </c>
      <c r="H137" s="3"/>
      <c r="I137" s="24">
        <v>3500000</v>
      </c>
      <c r="J137" s="24">
        <v>3500000</v>
      </c>
      <c r="K137" s="24">
        <v>3500000</v>
      </c>
      <c r="L137" s="24">
        <v>3500000</v>
      </c>
      <c r="M137" s="24">
        <v>0</v>
      </c>
      <c r="N137" s="24">
        <v>0</v>
      </c>
      <c r="O137" s="24">
        <v>0</v>
      </c>
      <c r="P137" s="8">
        <f t="shared" si="5"/>
        <v>0</v>
      </c>
      <c r="Q137" s="24">
        <v>0</v>
      </c>
      <c r="R137" s="24">
        <v>3500000</v>
      </c>
      <c r="S137" s="24">
        <v>0</v>
      </c>
      <c r="T137" s="24">
        <v>0</v>
      </c>
      <c r="U137" s="8">
        <f t="shared" si="6"/>
        <v>0</v>
      </c>
      <c r="V137" s="24">
        <v>65398</v>
      </c>
      <c r="W137" s="37">
        <v>45406</v>
      </c>
      <c r="X137" s="21">
        <v>1</v>
      </c>
      <c r="Y137" s="21" t="s">
        <v>481</v>
      </c>
      <c r="Z137" s="21" t="s">
        <v>85</v>
      </c>
      <c r="AA137" s="4"/>
      <c r="AB137" s="11" t="s">
        <v>283</v>
      </c>
      <c r="AC137" s="11" t="s">
        <v>269</v>
      </c>
      <c r="AD137" s="11" t="s">
        <v>8</v>
      </c>
      <c r="AE137" s="11" t="s">
        <v>8</v>
      </c>
      <c r="AF137" s="21">
        <v>6</v>
      </c>
      <c r="AG137" s="12" t="str">
        <f t="shared" si="7"/>
        <v>1.G FE</v>
      </c>
    </row>
    <row r="138" spans="2:33" ht="28" x14ac:dyDescent="0.3">
      <c r="B138" s="33" t="s">
        <v>944</v>
      </c>
      <c r="C138" s="11" t="s">
        <v>945</v>
      </c>
      <c r="D138" s="13" t="s">
        <v>1221</v>
      </c>
      <c r="E138" s="21"/>
      <c r="F138" s="37">
        <v>45089</v>
      </c>
      <c r="G138" s="11" t="s">
        <v>579</v>
      </c>
      <c r="H138" s="3"/>
      <c r="I138" s="24">
        <v>492545</v>
      </c>
      <c r="J138" s="24">
        <v>500000</v>
      </c>
      <c r="K138" s="24">
        <v>501455</v>
      </c>
      <c r="L138" s="24">
        <v>500365</v>
      </c>
      <c r="M138" s="24">
        <v>0</v>
      </c>
      <c r="N138" s="24">
        <v>-123</v>
      </c>
      <c r="O138" s="24">
        <v>0</v>
      </c>
      <c r="P138" s="8">
        <f t="shared" si="5"/>
        <v>-123</v>
      </c>
      <c r="Q138" s="24">
        <v>0</v>
      </c>
      <c r="R138" s="24">
        <v>500243</v>
      </c>
      <c r="S138" s="24">
        <v>0</v>
      </c>
      <c r="T138" s="24">
        <v>-7698</v>
      </c>
      <c r="U138" s="8">
        <f t="shared" si="6"/>
        <v>-7698</v>
      </c>
      <c r="V138" s="24">
        <v>12109</v>
      </c>
      <c r="W138" s="37">
        <v>45411</v>
      </c>
      <c r="X138" s="21">
        <v>1</v>
      </c>
      <c r="Y138" s="21" t="s">
        <v>481</v>
      </c>
      <c r="Z138" s="21" t="s">
        <v>85</v>
      </c>
      <c r="AA138" s="4"/>
      <c r="AB138" s="11" t="s">
        <v>283</v>
      </c>
      <c r="AC138" s="11" t="s">
        <v>269</v>
      </c>
      <c r="AD138" s="11" t="s">
        <v>8</v>
      </c>
      <c r="AE138" s="11" t="s">
        <v>8</v>
      </c>
      <c r="AF138" s="21">
        <v>6</v>
      </c>
      <c r="AG138" s="12" t="str">
        <f t="shared" si="7"/>
        <v>1.G FE</v>
      </c>
    </row>
    <row r="139" spans="2:33" ht="28" x14ac:dyDescent="0.3">
      <c r="B139" s="33" t="s">
        <v>1314</v>
      </c>
      <c r="C139" s="11" t="s">
        <v>143</v>
      </c>
      <c r="D139" s="13" t="s">
        <v>786</v>
      </c>
      <c r="E139" s="21"/>
      <c r="F139" s="37">
        <v>45035</v>
      </c>
      <c r="G139" s="11" t="s">
        <v>269</v>
      </c>
      <c r="H139" s="3"/>
      <c r="I139" s="24">
        <v>2366075</v>
      </c>
      <c r="J139" s="24">
        <v>2500000</v>
      </c>
      <c r="K139" s="24">
        <v>2332300</v>
      </c>
      <c r="L139" s="24">
        <v>2418979</v>
      </c>
      <c r="M139" s="24">
        <v>0</v>
      </c>
      <c r="N139" s="24">
        <v>6494</v>
      </c>
      <c r="O139" s="24">
        <v>0</v>
      </c>
      <c r="P139" s="8">
        <f t="shared" si="5"/>
        <v>6494</v>
      </c>
      <c r="Q139" s="24">
        <v>0</v>
      </c>
      <c r="R139" s="24">
        <v>2425473</v>
      </c>
      <c r="S139" s="24">
        <v>0</v>
      </c>
      <c r="T139" s="24">
        <v>-59398</v>
      </c>
      <c r="U139" s="8">
        <f t="shared" si="6"/>
        <v>-59398</v>
      </c>
      <c r="V139" s="24">
        <v>57292</v>
      </c>
      <c r="W139" s="37">
        <v>46230</v>
      </c>
      <c r="X139" s="21">
        <v>1</v>
      </c>
      <c r="Y139" s="21" t="s">
        <v>481</v>
      </c>
      <c r="Z139" s="21" t="s">
        <v>85</v>
      </c>
      <c r="AA139" s="4"/>
      <c r="AB139" s="11" t="s">
        <v>283</v>
      </c>
      <c r="AC139" s="11" t="s">
        <v>269</v>
      </c>
      <c r="AD139" s="11" t="s">
        <v>8</v>
      </c>
      <c r="AE139" s="11" t="s">
        <v>8</v>
      </c>
      <c r="AF139" s="21">
        <v>6</v>
      </c>
      <c r="AG139" s="12" t="str">
        <f t="shared" si="7"/>
        <v>1.G FE</v>
      </c>
    </row>
    <row r="140" spans="2:33" ht="42" x14ac:dyDescent="0.3">
      <c r="B140" s="33" t="s">
        <v>236</v>
      </c>
      <c r="C140" s="11" t="s">
        <v>196</v>
      </c>
      <c r="D140" s="13" t="s">
        <v>394</v>
      </c>
      <c r="E140" s="21"/>
      <c r="F140" s="37">
        <v>45097</v>
      </c>
      <c r="G140" s="11" t="s">
        <v>846</v>
      </c>
      <c r="H140" s="3"/>
      <c r="I140" s="24">
        <v>145130</v>
      </c>
      <c r="J140" s="24">
        <v>145130</v>
      </c>
      <c r="K140" s="24">
        <v>145124</v>
      </c>
      <c r="L140" s="24">
        <v>0</v>
      </c>
      <c r="M140" s="24">
        <v>0</v>
      </c>
      <c r="N140" s="24">
        <v>5</v>
      </c>
      <c r="O140" s="24">
        <v>0</v>
      </c>
      <c r="P140" s="8">
        <f t="shared" si="5"/>
        <v>5</v>
      </c>
      <c r="Q140" s="24">
        <v>0</v>
      </c>
      <c r="R140" s="24">
        <v>145130</v>
      </c>
      <c r="S140" s="24">
        <v>0</v>
      </c>
      <c r="T140" s="24">
        <v>0</v>
      </c>
      <c r="U140" s="8">
        <f t="shared" si="6"/>
        <v>0</v>
      </c>
      <c r="V140" s="24">
        <v>1070</v>
      </c>
      <c r="W140" s="37">
        <v>51429</v>
      </c>
      <c r="X140" s="21">
        <v>1</v>
      </c>
      <c r="Y140" s="21" t="s">
        <v>1108</v>
      </c>
      <c r="Z140" s="21" t="s">
        <v>85</v>
      </c>
      <c r="AA140" s="4"/>
      <c r="AB140" s="11" t="s">
        <v>8</v>
      </c>
      <c r="AC140" s="13" t="s">
        <v>832</v>
      </c>
      <c r="AD140" s="11" t="s">
        <v>266</v>
      </c>
      <c r="AE140" s="11" t="s">
        <v>8</v>
      </c>
      <c r="AF140" s="21">
        <v>6</v>
      </c>
      <c r="AG140" s="12" t="str">
        <f t="shared" si="7"/>
        <v>1.A FE</v>
      </c>
    </row>
    <row r="141" spans="2:33" ht="42" x14ac:dyDescent="0.3">
      <c r="B141" s="33" t="s">
        <v>602</v>
      </c>
      <c r="C141" s="11" t="s">
        <v>197</v>
      </c>
      <c r="D141" s="13" t="s">
        <v>1268</v>
      </c>
      <c r="E141" s="21"/>
      <c r="F141" s="37">
        <v>45097</v>
      </c>
      <c r="G141" s="11" t="s">
        <v>846</v>
      </c>
      <c r="H141" s="3"/>
      <c r="I141" s="24">
        <v>136593</v>
      </c>
      <c r="J141" s="24">
        <v>136593</v>
      </c>
      <c r="K141" s="24">
        <v>136590</v>
      </c>
      <c r="L141" s="24">
        <v>0</v>
      </c>
      <c r="M141" s="24">
        <v>0</v>
      </c>
      <c r="N141" s="24">
        <v>2</v>
      </c>
      <c r="O141" s="24">
        <v>0</v>
      </c>
      <c r="P141" s="8">
        <f t="shared" si="5"/>
        <v>2</v>
      </c>
      <c r="Q141" s="24">
        <v>0</v>
      </c>
      <c r="R141" s="24">
        <v>136593</v>
      </c>
      <c r="S141" s="24">
        <v>0</v>
      </c>
      <c r="T141" s="24">
        <v>0</v>
      </c>
      <c r="U141" s="8">
        <f t="shared" si="6"/>
        <v>0</v>
      </c>
      <c r="V141" s="24">
        <v>1108</v>
      </c>
      <c r="W141" s="37">
        <v>51429</v>
      </c>
      <c r="X141" s="21">
        <v>1</v>
      </c>
      <c r="Y141" s="21" t="s">
        <v>86</v>
      </c>
      <c r="Z141" s="21" t="s">
        <v>85</v>
      </c>
      <c r="AA141" s="4"/>
      <c r="AB141" s="11" t="s">
        <v>8</v>
      </c>
      <c r="AC141" s="13" t="s">
        <v>832</v>
      </c>
      <c r="AD141" s="11" t="s">
        <v>266</v>
      </c>
      <c r="AE141" s="11" t="s">
        <v>8</v>
      </c>
      <c r="AF141" s="21">
        <v>6</v>
      </c>
      <c r="AG141" s="12" t="str">
        <f t="shared" si="7"/>
        <v>1.F FE</v>
      </c>
    </row>
    <row r="142" spans="2:33" ht="42" x14ac:dyDescent="0.3">
      <c r="B142" s="33" t="s">
        <v>946</v>
      </c>
      <c r="C142" s="11" t="s">
        <v>100</v>
      </c>
      <c r="D142" s="13" t="s">
        <v>285</v>
      </c>
      <c r="E142" s="21"/>
      <c r="F142" s="37">
        <v>45097</v>
      </c>
      <c r="G142" s="11" t="s">
        <v>846</v>
      </c>
      <c r="H142" s="3"/>
      <c r="I142" s="24">
        <v>85370</v>
      </c>
      <c r="J142" s="24">
        <v>85370</v>
      </c>
      <c r="K142" s="24">
        <v>85364</v>
      </c>
      <c r="L142" s="24">
        <v>0</v>
      </c>
      <c r="M142" s="24">
        <v>0</v>
      </c>
      <c r="N142" s="24">
        <v>6</v>
      </c>
      <c r="O142" s="24">
        <v>0</v>
      </c>
      <c r="P142" s="8">
        <f t="shared" si="5"/>
        <v>6</v>
      </c>
      <c r="Q142" s="24">
        <v>0</v>
      </c>
      <c r="R142" s="24">
        <v>85370</v>
      </c>
      <c r="S142" s="24">
        <v>0</v>
      </c>
      <c r="T142" s="24">
        <v>0</v>
      </c>
      <c r="U142" s="8">
        <f t="shared" si="6"/>
        <v>0</v>
      </c>
      <c r="V142" s="24">
        <v>835</v>
      </c>
      <c r="W142" s="37">
        <v>51429</v>
      </c>
      <c r="X142" s="21">
        <v>2</v>
      </c>
      <c r="Y142" s="21" t="s">
        <v>13</v>
      </c>
      <c r="Z142" s="21" t="s">
        <v>85</v>
      </c>
      <c r="AA142" s="4"/>
      <c r="AB142" s="11" t="s">
        <v>8</v>
      </c>
      <c r="AC142" s="13" t="s">
        <v>832</v>
      </c>
      <c r="AD142" s="11" t="s">
        <v>266</v>
      </c>
      <c r="AE142" s="11" t="s">
        <v>8</v>
      </c>
      <c r="AF142" s="21">
        <v>6</v>
      </c>
      <c r="AG142" s="12" t="str">
        <f t="shared" si="7"/>
        <v>2.B FE</v>
      </c>
    </row>
    <row r="143" spans="2:33" ht="28" x14ac:dyDescent="0.3">
      <c r="B143" s="33" t="s">
        <v>1315</v>
      </c>
      <c r="C143" s="11" t="s">
        <v>331</v>
      </c>
      <c r="D143" s="13" t="s">
        <v>1404</v>
      </c>
      <c r="E143" s="21"/>
      <c r="F143" s="37">
        <v>45031</v>
      </c>
      <c r="G143" s="11" t="s">
        <v>687</v>
      </c>
      <c r="H143" s="3"/>
      <c r="I143" s="24">
        <v>166727</v>
      </c>
      <c r="J143" s="24">
        <v>166727</v>
      </c>
      <c r="K143" s="24">
        <v>166727</v>
      </c>
      <c r="L143" s="24">
        <v>166727</v>
      </c>
      <c r="M143" s="24">
        <v>0</v>
      </c>
      <c r="N143" s="24">
        <v>0</v>
      </c>
      <c r="O143" s="24">
        <v>0</v>
      </c>
      <c r="P143" s="8">
        <f t="shared" si="5"/>
        <v>0</v>
      </c>
      <c r="Q143" s="24">
        <v>0</v>
      </c>
      <c r="R143" s="24">
        <v>166727</v>
      </c>
      <c r="S143" s="24">
        <v>0</v>
      </c>
      <c r="T143" s="24">
        <v>0</v>
      </c>
      <c r="U143" s="8">
        <f t="shared" si="6"/>
        <v>0</v>
      </c>
      <c r="V143" s="24">
        <v>2276</v>
      </c>
      <c r="W143" s="37">
        <v>47953</v>
      </c>
      <c r="X143" s="21">
        <v>1</v>
      </c>
      <c r="Y143" s="21" t="s">
        <v>1187</v>
      </c>
      <c r="Z143" s="21" t="s">
        <v>85</v>
      </c>
      <c r="AA143" s="4"/>
      <c r="AB143" s="11" t="s">
        <v>8</v>
      </c>
      <c r="AC143" s="11" t="s">
        <v>237</v>
      </c>
      <c r="AD143" s="11" t="s">
        <v>8</v>
      </c>
      <c r="AE143" s="11" t="s">
        <v>8</v>
      </c>
      <c r="AF143" s="21">
        <v>6</v>
      </c>
      <c r="AG143" s="12" t="str">
        <f t="shared" si="7"/>
        <v>1.E FE</v>
      </c>
    </row>
    <row r="144" spans="2:33" ht="28" x14ac:dyDescent="0.3">
      <c r="B144" s="33" t="s">
        <v>238</v>
      </c>
      <c r="C144" s="11" t="s">
        <v>866</v>
      </c>
      <c r="D144" s="13" t="s">
        <v>1405</v>
      </c>
      <c r="E144" s="21"/>
      <c r="F144" s="37">
        <v>45097</v>
      </c>
      <c r="G144" s="11" t="s">
        <v>846</v>
      </c>
      <c r="H144" s="3"/>
      <c r="I144" s="24">
        <v>75854</v>
      </c>
      <c r="J144" s="24">
        <v>75854</v>
      </c>
      <c r="K144" s="24">
        <v>75853</v>
      </c>
      <c r="L144" s="24">
        <v>75852</v>
      </c>
      <c r="M144" s="24">
        <v>0</v>
      </c>
      <c r="N144" s="24">
        <v>2</v>
      </c>
      <c r="O144" s="24">
        <v>0</v>
      </c>
      <c r="P144" s="8">
        <f t="shared" si="5"/>
        <v>2</v>
      </c>
      <c r="Q144" s="24">
        <v>0</v>
      </c>
      <c r="R144" s="24">
        <v>75854</v>
      </c>
      <c r="S144" s="24">
        <v>0</v>
      </c>
      <c r="T144" s="24">
        <v>0</v>
      </c>
      <c r="U144" s="8">
        <f t="shared" si="6"/>
        <v>0</v>
      </c>
      <c r="V144" s="24">
        <v>1103</v>
      </c>
      <c r="W144" s="37">
        <v>53986</v>
      </c>
      <c r="X144" s="21">
        <v>1</v>
      </c>
      <c r="Y144" s="21" t="s">
        <v>481</v>
      </c>
      <c r="Z144" s="21" t="s">
        <v>85</v>
      </c>
      <c r="AA144" s="4"/>
      <c r="AB144" s="11" t="s">
        <v>8</v>
      </c>
      <c r="AC144" s="11" t="s">
        <v>688</v>
      </c>
      <c r="AD144" s="11" t="s">
        <v>266</v>
      </c>
      <c r="AE144" s="11" t="s">
        <v>8</v>
      </c>
      <c r="AF144" s="21">
        <v>6</v>
      </c>
      <c r="AG144" s="12" t="str">
        <f t="shared" si="7"/>
        <v>1.G FE</v>
      </c>
    </row>
    <row r="145" spans="2:33" ht="28" x14ac:dyDescent="0.3">
      <c r="B145" s="33" t="s">
        <v>689</v>
      </c>
      <c r="C145" s="11" t="s">
        <v>1406</v>
      </c>
      <c r="D145" s="13" t="s">
        <v>947</v>
      </c>
      <c r="E145" s="21"/>
      <c r="F145" s="37">
        <v>45031</v>
      </c>
      <c r="G145" s="11" t="s">
        <v>687</v>
      </c>
      <c r="H145" s="3"/>
      <c r="I145" s="24">
        <v>704299</v>
      </c>
      <c r="J145" s="24">
        <v>704299</v>
      </c>
      <c r="K145" s="24">
        <v>767777</v>
      </c>
      <c r="L145" s="24">
        <v>718117</v>
      </c>
      <c r="M145" s="24">
        <v>0</v>
      </c>
      <c r="N145" s="24">
        <v>-13818</v>
      </c>
      <c r="O145" s="24">
        <v>0</v>
      </c>
      <c r="P145" s="8">
        <f t="shared" si="5"/>
        <v>-13818</v>
      </c>
      <c r="Q145" s="24">
        <v>0</v>
      </c>
      <c r="R145" s="24">
        <v>704299</v>
      </c>
      <c r="S145" s="24">
        <v>0</v>
      </c>
      <c r="T145" s="24">
        <v>0</v>
      </c>
      <c r="U145" s="8">
        <f t="shared" si="6"/>
        <v>0</v>
      </c>
      <c r="V145" s="24">
        <v>19720</v>
      </c>
      <c r="W145" s="37">
        <v>45382</v>
      </c>
      <c r="X145" s="21">
        <v>1</v>
      </c>
      <c r="Y145" s="21" t="s">
        <v>1187</v>
      </c>
      <c r="Z145" s="21" t="s">
        <v>85</v>
      </c>
      <c r="AA145" s="4"/>
      <c r="AB145" s="11" t="s">
        <v>8</v>
      </c>
      <c r="AC145" s="11" t="s">
        <v>239</v>
      </c>
      <c r="AD145" s="11" t="s">
        <v>8</v>
      </c>
      <c r="AE145" s="11" t="s">
        <v>8</v>
      </c>
      <c r="AF145" s="21">
        <v>6</v>
      </c>
      <c r="AG145" s="12" t="str">
        <f t="shared" si="7"/>
        <v>1.E FE</v>
      </c>
    </row>
    <row r="146" spans="2:33" ht="28" x14ac:dyDescent="0.3">
      <c r="B146" s="33" t="s">
        <v>1050</v>
      </c>
      <c r="C146" s="11" t="s">
        <v>240</v>
      </c>
      <c r="D146" s="13" t="s">
        <v>603</v>
      </c>
      <c r="E146" s="21"/>
      <c r="F146" s="37">
        <v>45085</v>
      </c>
      <c r="G146" s="11" t="s">
        <v>270</v>
      </c>
      <c r="H146" s="3"/>
      <c r="I146" s="24">
        <v>9646580</v>
      </c>
      <c r="J146" s="24">
        <v>10000000</v>
      </c>
      <c r="K146" s="24">
        <v>9453600</v>
      </c>
      <c r="L146" s="24">
        <v>9803640</v>
      </c>
      <c r="M146" s="24">
        <v>0</v>
      </c>
      <c r="N146" s="24">
        <v>41266</v>
      </c>
      <c r="O146" s="24">
        <v>0</v>
      </c>
      <c r="P146" s="8">
        <f t="shared" si="5"/>
        <v>41266</v>
      </c>
      <c r="Q146" s="24">
        <v>0</v>
      </c>
      <c r="R146" s="24">
        <v>9844906</v>
      </c>
      <c r="S146" s="24">
        <v>0</v>
      </c>
      <c r="T146" s="24">
        <v>-198326</v>
      </c>
      <c r="U146" s="8">
        <f t="shared" si="6"/>
        <v>-198326</v>
      </c>
      <c r="V146" s="24">
        <v>264514</v>
      </c>
      <c r="W146" s="37">
        <v>45672</v>
      </c>
      <c r="X146" s="21">
        <v>2</v>
      </c>
      <c r="Y146" s="21" t="s">
        <v>1108</v>
      </c>
      <c r="Z146" s="21" t="s">
        <v>85</v>
      </c>
      <c r="AA146" s="4"/>
      <c r="AB146" s="11" t="s">
        <v>1222</v>
      </c>
      <c r="AC146" s="11" t="s">
        <v>690</v>
      </c>
      <c r="AD146" s="11" t="s">
        <v>8</v>
      </c>
      <c r="AE146" s="11" t="s">
        <v>8</v>
      </c>
      <c r="AF146" s="21">
        <v>6</v>
      </c>
      <c r="AG146" s="12" t="str">
        <f t="shared" si="7"/>
        <v>2.A FE</v>
      </c>
    </row>
    <row r="147" spans="2:33" ht="28" x14ac:dyDescent="0.3">
      <c r="B147" s="33" t="s">
        <v>1407</v>
      </c>
      <c r="C147" s="11" t="s">
        <v>1408</v>
      </c>
      <c r="D147" s="13" t="s">
        <v>604</v>
      </c>
      <c r="E147" s="21"/>
      <c r="F147" s="37">
        <v>45044</v>
      </c>
      <c r="G147" s="11" t="s">
        <v>270</v>
      </c>
      <c r="H147" s="3"/>
      <c r="I147" s="24">
        <v>4861300</v>
      </c>
      <c r="J147" s="24">
        <v>5000000</v>
      </c>
      <c r="K147" s="24">
        <v>4818910</v>
      </c>
      <c r="L147" s="24">
        <v>4912849</v>
      </c>
      <c r="M147" s="24">
        <v>0</v>
      </c>
      <c r="N147" s="24">
        <v>8324</v>
      </c>
      <c r="O147" s="24">
        <v>0</v>
      </c>
      <c r="P147" s="8">
        <f t="shared" si="5"/>
        <v>8324</v>
      </c>
      <c r="Q147" s="24">
        <v>0</v>
      </c>
      <c r="R147" s="24">
        <v>4921173</v>
      </c>
      <c r="S147" s="24">
        <v>0</v>
      </c>
      <c r="T147" s="24">
        <v>-59873</v>
      </c>
      <c r="U147" s="8">
        <f t="shared" si="6"/>
        <v>-59873</v>
      </c>
      <c r="V147" s="24">
        <v>98500</v>
      </c>
      <c r="W147" s="37">
        <v>46127</v>
      </c>
      <c r="X147" s="21">
        <v>2</v>
      </c>
      <c r="Y147" s="21" t="s">
        <v>1108</v>
      </c>
      <c r="Z147" s="21" t="s">
        <v>85</v>
      </c>
      <c r="AA147" s="4"/>
      <c r="AB147" s="11" t="s">
        <v>691</v>
      </c>
      <c r="AC147" s="11" t="s">
        <v>332</v>
      </c>
      <c r="AD147" s="11" t="s">
        <v>8</v>
      </c>
      <c r="AE147" s="11" t="s">
        <v>8</v>
      </c>
      <c r="AF147" s="21">
        <v>6</v>
      </c>
      <c r="AG147" s="12" t="str">
        <f t="shared" si="7"/>
        <v>2.A FE</v>
      </c>
    </row>
    <row r="148" spans="2:33" ht="42" x14ac:dyDescent="0.3">
      <c r="B148" s="33" t="s">
        <v>605</v>
      </c>
      <c r="C148" s="11" t="s">
        <v>1223</v>
      </c>
      <c r="D148" s="13" t="s">
        <v>787</v>
      </c>
      <c r="E148" s="21"/>
      <c r="F148" s="37">
        <v>45085</v>
      </c>
      <c r="G148" s="11" t="s">
        <v>846</v>
      </c>
      <c r="H148" s="3"/>
      <c r="I148" s="24">
        <v>184088</v>
      </c>
      <c r="J148" s="24">
        <v>184088</v>
      </c>
      <c r="K148" s="24">
        <v>179586</v>
      </c>
      <c r="L148" s="24">
        <v>182290</v>
      </c>
      <c r="M148" s="24">
        <v>0</v>
      </c>
      <c r="N148" s="24">
        <v>1798</v>
      </c>
      <c r="O148" s="24">
        <v>0</v>
      </c>
      <c r="P148" s="8">
        <f t="shared" si="5"/>
        <v>1798</v>
      </c>
      <c r="Q148" s="24">
        <v>0</v>
      </c>
      <c r="R148" s="24">
        <v>184088</v>
      </c>
      <c r="S148" s="24">
        <v>0</v>
      </c>
      <c r="T148" s="24">
        <v>0</v>
      </c>
      <c r="U148" s="8">
        <f t="shared" si="6"/>
        <v>0</v>
      </c>
      <c r="V148" s="24">
        <v>1998</v>
      </c>
      <c r="W148" s="37">
        <v>47185</v>
      </c>
      <c r="X148" s="21">
        <v>1</v>
      </c>
      <c r="Y148" s="21" t="s">
        <v>86</v>
      </c>
      <c r="Z148" s="21" t="s">
        <v>85</v>
      </c>
      <c r="AA148" s="4"/>
      <c r="AB148" s="11" t="s">
        <v>8</v>
      </c>
      <c r="AC148" s="13" t="s">
        <v>1051</v>
      </c>
      <c r="AD148" s="11" t="s">
        <v>266</v>
      </c>
      <c r="AE148" s="11" t="s">
        <v>8</v>
      </c>
      <c r="AF148" s="21">
        <v>6</v>
      </c>
      <c r="AG148" s="12" t="str">
        <f t="shared" si="7"/>
        <v>1.F FE</v>
      </c>
    </row>
    <row r="149" spans="2:33" ht="42" x14ac:dyDescent="0.3">
      <c r="B149" s="33" t="s">
        <v>948</v>
      </c>
      <c r="C149" s="11" t="s">
        <v>1224</v>
      </c>
      <c r="D149" s="13" t="s">
        <v>333</v>
      </c>
      <c r="E149" s="21"/>
      <c r="F149" s="37">
        <v>45085</v>
      </c>
      <c r="G149" s="11" t="s">
        <v>846</v>
      </c>
      <c r="H149" s="3"/>
      <c r="I149" s="24">
        <v>99804</v>
      </c>
      <c r="J149" s="24">
        <v>99804</v>
      </c>
      <c r="K149" s="24">
        <v>99117</v>
      </c>
      <c r="L149" s="24">
        <v>99422</v>
      </c>
      <c r="M149" s="24">
        <v>0</v>
      </c>
      <c r="N149" s="24">
        <v>382</v>
      </c>
      <c r="O149" s="24">
        <v>0</v>
      </c>
      <c r="P149" s="8">
        <f t="shared" si="5"/>
        <v>382</v>
      </c>
      <c r="Q149" s="24">
        <v>0</v>
      </c>
      <c r="R149" s="24">
        <v>99804</v>
      </c>
      <c r="S149" s="24">
        <v>0</v>
      </c>
      <c r="T149" s="24">
        <v>0</v>
      </c>
      <c r="U149" s="8">
        <f t="shared" si="6"/>
        <v>0</v>
      </c>
      <c r="V149" s="24">
        <v>1208</v>
      </c>
      <c r="W149" s="37">
        <v>47185</v>
      </c>
      <c r="X149" s="21">
        <v>2</v>
      </c>
      <c r="Y149" s="21" t="s">
        <v>13</v>
      </c>
      <c r="Z149" s="21" t="s">
        <v>85</v>
      </c>
      <c r="AA149" s="4"/>
      <c r="AB149" s="11" t="s">
        <v>8</v>
      </c>
      <c r="AC149" s="13" t="s">
        <v>1051</v>
      </c>
      <c r="AD149" s="11" t="s">
        <v>266</v>
      </c>
      <c r="AE149" s="11" t="s">
        <v>8</v>
      </c>
      <c r="AF149" s="21">
        <v>6</v>
      </c>
      <c r="AG149" s="12" t="str">
        <f t="shared" si="7"/>
        <v>2.B FE</v>
      </c>
    </row>
    <row r="150" spans="2:33" ht="42" x14ac:dyDescent="0.3">
      <c r="B150" s="33" t="s">
        <v>1316</v>
      </c>
      <c r="C150" s="11" t="s">
        <v>435</v>
      </c>
      <c r="D150" s="13" t="s">
        <v>1409</v>
      </c>
      <c r="E150" s="21"/>
      <c r="F150" s="37">
        <v>45086</v>
      </c>
      <c r="G150" s="11" t="s">
        <v>846</v>
      </c>
      <c r="H150" s="3"/>
      <c r="I150" s="24">
        <v>120668</v>
      </c>
      <c r="J150" s="24">
        <v>120668</v>
      </c>
      <c r="K150" s="24">
        <v>120651</v>
      </c>
      <c r="L150" s="24">
        <v>120656</v>
      </c>
      <c r="M150" s="24">
        <v>0</v>
      </c>
      <c r="N150" s="24">
        <v>12</v>
      </c>
      <c r="O150" s="24">
        <v>0</v>
      </c>
      <c r="P150" s="8">
        <f t="shared" si="5"/>
        <v>12</v>
      </c>
      <c r="Q150" s="24">
        <v>0</v>
      </c>
      <c r="R150" s="24">
        <v>120668</v>
      </c>
      <c r="S150" s="24">
        <v>0</v>
      </c>
      <c r="T150" s="24">
        <v>0</v>
      </c>
      <c r="U150" s="8">
        <f t="shared" si="6"/>
        <v>0</v>
      </c>
      <c r="V150" s="24">
        <v>1688</v>
      </c>
      <c r="W150" s="37">
        <v>50504</v>
      </c>
      <c r="X150" s="21">
        <v>1</v>
      </c>
      <c r="Y150" s="21" t="s">
        <v>86</v>
      </c>
      <c r="Z150" s="21" t="s">
        <v>85</v>
      </c>
      <c r="AA150" s="4"/>
      <c r="AB150" s="11" t="s">
        <v>8</v>
      </c>
      <c r="AC150" s="13" t="s">
        <v>1051</v>
      </c>
      <c r="AD150" s="11" t="s">
        <v>266</v>
      </c>
      <c r="AE150" s="11" t="s">
        <v>8</v>
      </c>
      <c r="AF150" s="21">
        <v>6</v>
      </c>
      <c r="AG150" s="12" t="str">
        <f t="shared" si="7"/>
        <v>1.F FE</v>
      </c>
    </row>
    <row r="151" spans="2:33" ht="42" x14ac:dyDescent="0.3">
      <c r="B151" s="33" t="s">
        <v>241</v>
      </c>
      <c r="C151" s="11" t="s">
        <v>692</v>
      </c>
      <c r="D151" s="13" t="s">
        <v>1153</v>
      </c>
      <c r="E151" s="21"/>
      <c r="F151" s="37">
        <v>45092</v>
      </c>
      <c r="G151" s="11" t="s">
        <v>846</v>
      </c>
      <c r="H151" s="3"/>
      <c r="I151" s="24">
        <v>203053</v>
      </c>
      <c r="J151" s="24">
        <v>203053</v>
      </c>
      <c r="K151" s="24">
        <v>203053</v>
      </c>
      <c r="L151" s="24">
        <v>203053</v>
      </c>
      <c r="M151" s="24">
        <v>0</v>
      </c>
      <c r="N151" s="24">
        <v>0</v>
      </c>
      <c r="O151" s="24">
        <v>0</v>
      </c>
      <c r="P151" s="8">
        <f t="shared" si="5"/>
        <v>0</v>
      </c>
      <c r="Q151" s="24">
        <v>0</v>
      </c>
      <c r="R151" s="24">
        <v>203053</v>
      </c>
      <c r="S151" s="24">
        <v>0</v>
      </c>
      <c r="T151" s="24">
        <v>0</v>
      </c>
      <c r="U151" s="8">
        <f t="shared" si="6"/>
        <v>0</v>
      </c>
      <c r="V151" s="24">
        <v>3939</v>
      </c>
      <c r="W151" s="37">
        <v>46433</v>
      </c>
      <c r="X151" s="21">
        <v>1</v>
      </c>
      <c r="Y151" s="21" t="s">
        <v>86</v>
      </c>
      <c r="Z151" s="21" t="s">
        <v>85</v>
      </c>
      <c r="AA151" s="4"/>
      <c r="AB151" s="11" t="s">
        <v>8</v>
      </c>
      <c r="AC151" s="13" t="s">
        <v>512</v>
      </c>
      <c r="AD151" s="11" t="s">
        <v>266</v>
      </c>
      <c r="AE151" s="11" t="s">
        <v>8</v>
      </c>
      <c r="AF151" s="21">
        <v>6</v>
      </c>
      <c r="AG151" s="12" t="str">
        <f t="shared" si="7"/>
        <v>1.F FE</v>
      </c>
    </row>
    <row r="152" spans="2:33" x14ac:dyDescent="0.3">
      <c r="B152" s="33" t="s">
        <v>606</v>
      </c>
      <c r="C152" s="11" t="s">
        <v>949</v>
      </c>
      <c r="D152" s="13" t="s">
        <v>513</v>
      </c>
      <c r="E152" s="21"/>
      <c r="F152" s="37">
        <v>45072</v>
      </c>
      <c r="G152" s="11" t="s">
        <v>920</v>
      </c>
      <c r="H152" s="3"/>
      <c r="I152" s="24">
        <v>5772116</v>
      </c>
      <c r="J152" s="24">
        <v>5925000</v>
      </c>
      <c r="K152" s="24">
        <v>5915047</v>
      </c>
      <c r="L152" s="24">
        <v>5919568</v>
      </c>
      <c r="M152" s="24">
        <v>0</v>
      </c>
      <c r="N152" s="24">
        <v>787</v>
      </c>
      <c r="O152" s="24">
        <v>0</v>
      </c>
      <c r="P152" s="8">
        <f t="shared" si="5"/>
        <v>787</v>
      </c>
      <c r="Q152" s="24">
        <v>0</v>
      </c>
      <c r="R152" s="24">
        <v>5920355</v>
      </c>
      <c r="S152" s="24">
        <v>0</v>
      </c>
      <c r="T152" s="24">
        <v>-148239</v>
      </c>
      <c r="U152" s="8">
        <f t="shared" si="6"/>
        <v>-148239</v>
      </c>
      <c r="V152" s="24">
        <v>241502</v>
      </c>
      <c r="W152" s="37">
        <v>45848</v>
      </c>
      <c r="X152" s="21">
        <v>2</v>
      </c>
      <c r="Y152" s="21" t="s">
        <v>380</v>
      </c>
      <c r="Z152" s="21" t="s">
        <v>85</v>
      </c>
      <c r="AA152" s="4"/>
      <c r="AB152" s="11" t="s">
        <v>1410</v>
      </c>
      <c r="AC152" s="11" t="s">
        <v>242</v>
      </c>
      <c r="AD152" s="11" t="s">
        <v>8</v>
      </c>
      <c r="AE152" s="11" t="s">
        <v>8</v>
      </c>
      <c r="AF152" s="21">
        <v>6</v>
      </c>
      <c r="AG152" s="12" t="str">
        <f t="shared" si="7"/>
        <v>2.C FE</v>
      </c>
    </row>
    <row r="153" spans="2:33" ht="28" x14ac:dyDescent="0.3">
      <c r="B153" s="33" t="s">
        <v>1052</v>
      </c>
      <c r="C153" s="11" t="s">
        <v>1317</v>
      </c>
      <c r="D153" s="13" t="s">
        <v>436</v>
      </c>
      <c r="E153" s="21"/>
      <c r="F153" s="37">
        <v>45089</v>
      </c>
      <c r="G153" s="13" t="s">
        <v>7</v>
      </c>
      <c r="H153" s="3"/>
      <c r="I153" s="24">
        <v>1555232</v>
      </c>
      <c r="J153" s="24">
        <v>1600000</v>
      </c>
      <c r="K153" s="24">
        <v>1599264</v>
      </c>
      <c r="L153" s="24">
        <v>1599776</v>
      </c>
      <c r="M153" s="24">
        <v>0</v>
      </c>
      <c r="N153" s="24">
        <v>69</v>
      </c>
      <c r="O153" s="24">
        <v>0</v>
      </c>
      <c r="P153" s="8">
        <f t="shared" si="5"/>
        <v>69</v>
      </c>
      <c r="Q153" s="24">
        <v>0</v>
      </c>
      <c r="R153" s="24">
        <v>1599845</v>
      </c>
      <c r="S153" s="24">
        <v>0</v>
      </c>
      <c r="T153" s="24">
        <v>-44613</v>
      </c>
      <c r="U153" s="8">
        <f t="shared" si="6"/>
        <v>-44613</v>
      </c>
      <c r="V153" s="24">
        <v>21600</v>
      </c>
      <c r="W153" s="37">
        <v>45457</v>
      </c>
      <c r="X153" s="21">
        <v>2</v>
      </c>
      <c r="Y153" s="21" t="s">
        <v>1108</v>
      </c>
      <c r="Z153" s="21" t="s">
        <v>85</v>
      </c>
      <c r="AA153" s="4"/>
      <c r="AB153" s="11" t="s">
        <v>1411</v>
      </c>
      <c r="AC153" s="11" t="s">
        <v>1412</v>
      </c>
      <c r="AD153" s="11" t="s">
        <v>8</v>
      </c>
      <c r="AE153" s="11" t="s">
        <v>8</v>
      </c>
      <c r="AF153" s="21">
        <v>6</v>
      </c>
      <c r="AG153" s="12" t="str">
        <f t="shared" si="7"/>
        <v>2.A FE</v>
      </c>
    </row>
    <row r="154" spans="2:33" ht="28" x14ac:dyDescent="0.3">
      <c r="B154" s="33" t="s">
        <v>1413</v>
      </c>
      <c r="C154" s="11" t="s">
        <v>144</v>
      </c>
      <c r="D154" s="13" t="s">
        <v>788</v>
      </c>
      <c r="E154" s="21"/>
      <c r="F154" s="37">
        <v>45078</v>
      </c>
      <c r="G154" s="11" t="s">
        <v>270</v>
      </c>
      <c r="H154" s="3"/>
      <c r="I154" s="24">
        <v>5619239</v>
      </c>
      <c r="J154" s="24">
        <v>5741000</v>
      </c>
      <c r="K154" s="24">
        <v>5728370</v>
      </c>
      <c r="L154" s="24">
        <v>5729599</v>
      </c>
      <c r="M154" s="24">
        <v>0</v>
      </c>
      <c r="N154" s="24">
        <v>1167</v>
      </c>
      <c r="O154" s="24">
        <v>0</v>
      </c>
      <c r="P154" s="8">
        <f t="shared" si="5"/>
        <v>1167</v>
      </c>
      <c r="Q154" s="24">
        <v>0</v>
      </c>
      <c r="R154" s="24">
        <v>5730767</v>
      </c>
      <c r="S154" s="24">
        <v>0</v>
      </c>
      <c r="T154" s="24">
        <v>-111528</v>
      </c>
      <c r="U154" s="8">
        <f t="shared" si="6"/>
        <v>-111528</v>
      </c>
      <c r="V154" s="24">
        <v>250235</v>
      </c>
      <c r="W154" s="37">
        <v>47376</v>
      </c>
      <c r="X154" s="21">
        <v>2</v>
      </c>
      <c r="Y154" s="21" t="s">
        <v>1108</v>
      </c>
      <c r="Z154" s="21" t="s">
        <v>85</v>
      </c>
      <c r="AA154" s="4"/>
      <c r="AB154" s="11" t="s">
        <v>1411</v>
      </c>
      <c r="AC154" s="11" t="s">
        <v>1412</v>
      </c>
      <c r="AD154" s="11" t="s">
        <v>8</v>
      </c>
      <c r="AE154" s="11" t="s">
        <v>8</v>
      </c>
      <c r="AF154" s="21">
        <v>6</v>
      </c>
      <c r="AG154" s="12" t="str">
        <f t="shared" si="7"/>
        <v>2.A FE</v>
      </c>
    </row>
    <row r="155" spans="2:33" ht="28" x14ac:dyDescent="0.3">
      <c r="B155" s="33" t="s">
        <v>334</v>
      </c>
      <c r="C155" s="11" t="s">
        <v>693</v>
      </c>
      <c r="D155" s="13" t="s">
        <v>48</v>
      </c>
      <c r="E155" s="21"/>
      <c r="F155" s="37">
        <v>45069</v>
      </c>
      <c r="G155" s="13" t="s">
        <v>890</v>
      </c>
      <c r="H155" s="3"/>
      <c r="I155" s="24">
        <v>2292750</v>
      </c>
      <c r="J155" s="24">
        <v>2500000</v>
      </c>
      <c r="K155" s="24">
        <v>2499750</v>
      </c>
      <c r="L155" s="24">
        <v>2499875</v>
      </c>
      <c r="M155" s="24">
        <v>0</v>
      </c>
      <c r="N155" s="24">
        <v>20</v>
      </c>
      <c r="O155" s="24">
        <v>0</v>
      </c>
      <c r="P155" s="8">
        <f t="shared" si="5"/>
        <v>20</v>
      </c>
      <c r="Q155" s="24">
        <v>0</v>
      </c>
      <c r="R155" s="24">
        <v>2499895</v>
      </c>
      <c r="S155" s="24">
        <v>0</v>
      </c>
      <c r="T155" s="24">
        <v>-207145</v>
      </c>
      <c r="U155" s="8">
        <f t="shared" si="6"/>
        <v>-207145</v>
      </c>
      <c r="V155" s="24">
        <v>14444</v>
      </c>
      <c r="W155" s="37">
        <v>45823</v>
      </c>
      <c r="X155" s="21">
        <v>2</v>
      </c>
      <c r="Y155" s="21" t="s">
        <v>1108</v>
      </c>
      <c r="Z155" s="21" t="s">
        <v>85</v>
      </c>
      <c r="AA155" s="4"/>
      <c r="AB155" s="11" t="s">
        <v>8</v>
      </c>
      <c r="AC155" s="11" t="s">
        <v>437</v>
      </c>
      <c r="AD155" s="11" t="s">
        <v>8</v>
      </c>
      <c r="AE155" s="11" t="s">
        <v>8</v>
      </c>
      <c r="AF155" s="21">
        <v>6</v>
      </c>
      <c r="AG155" s="12" t="str">
        <f t="shared" si="7"/>
        <v>2.A FE</v>
      </c>
    </row>
    <row r="156" spans="2:33" ht="28" x14ac:dyDescent="0.3">
      <c r="B156" s="33" t="s">
        <v>694</v>
      </c>
      <c r="C156" s="11" t="s">
        <v>1053</v>
      </c>
      <c r="D156" s="13" t="s">
        <v>789</v>
      </c>
      <c r="E156" s="21"/>
      <c r="F156" s="37">
        <v>45029</v>
      </c>
      <c r="G156" s="11" t="s">
        <v>1352</v>
      </c>
      <c r="H156" s="3"/>
      <c r="I156" s="24">
        <v>4884300</v>
      </c>
      <c r="J156" s="24">
        <v>5000000</v>
      </c>
      <c r="K156" s="24">
        <v>4906300</v>
      </c>
      <c r="L156" s="24">
        <v>4955444</v>
      </c>
      <c r="M156" s="24">
        <v>0</v>
      </c>
      <c r="N156" s="24">
        <v>3617</v>
      </c>
      <c r="O156" s="24">
        <v>0</v>
      </c>
      <c r="P156" s="8">
        <f t="shared" si="5"/>
        <v>3617</v>
      </c>
      <c r="Q156" s="24">
        <v>0</v>
      </c>
      <c r="R156" s="24">
        <v>4959061</v>
      </c>
      <c r="S156" s="24">
        <v>0</v>
      </c>
      <c r="T156" s="24">
        <v>-74761</v>
      </c>
      <c r="U156" s="8">
        <f t="shared" si="6"/>
        <v>-74761</v>
      </c>
      <c r="V156" s="24">
        <v>68000</v>
      </c>
      <c r="W156" s="37">
        <v>46174</v>
      </c>
      <c r="X156" s="21">
        <v>1</v>
      </c>
      <c r="Y156" s="21" t="s">
        <v>481</v>
      </c>
      <c r="Z156" s="21" t="s">
        <v>85</v>
      </c>
      <c r="AA156" s="4"/>
      <c r="AB156" s="11" t="s">
        <v>607</v>
      </c>
      <c r="AC156" s="11" t="s">
        <v>867</v>
      </c>
      <c r="AD156" s="11" t="s">
        <v>8</v>
      </c>
      <c r="AE156" s="11" t="s">
        <v>8</v>
      </c>
      <c r="AF156" s="21">
        <v>6</v>
      </c>
      <c r="AG156" s="12" t="str">
        <f t="shared" si="7"/>
        <v>1.G FE</v>
      </c>
    </row>
    <row r="157" spans="2:33" ht="56" x14ac:dyDescent="0.3">
      <c r="B157" s="33" t="s">
        <v>1054</v>
      </c>
      <c r="C157" s="11" t="s">
        <v>335</v>
      </c>
      <c r="D157" s="13" t="s">
        <v>790</v>
      </c>
      <c r="E157" s="21"/>
      <c r="F157" s="37">
        <v>45107</v>
      </c>
      <c r="G157" s="11" t="s">
        <v>652</v>
      </c>
      <c r="H157" s="3"/>
      <c r="I157" s="24">
        <v>4000000</v>
      </c>
      <c r="J157" s="24">
        <v>4000000</v>
      </c>
      <c r="K157" s="24">
        <v>4000000</v>
      </c>
      <c r="L157" s="24">
        <v>4000000</v>
      </c>
      <c r="M157" s="24">
        <v>0</v>
      </c>
      <c r="N157" s="24">
        <v>0</v>
      </c>
      <c r="O157" s="24">
        <v>0</v>
      </c>
      <c r="P157" s="8">
        <f t="shared" si="5"/>
        <v>0</v>
      </c>
      <c r="Q157" s="24">
        <v>0</v>
      </c>
      <c r="R157" s="24">
        <v>4000000</v>
      </c>
      <c r="S157" s="24">
        <v>0</v>
      </c>
      <c r="T157" s="24">
        <v>0</v>
      </c>
      <c r="U157" s="8">
        <f t="shared" si="6"/>
        <v>0</v>
      </c>
      <c r="V157" s="24">
        <v>101333</v>
      </c>
      <c r="W157" s="37">
        <v>46645</v>
      </c>
      <c r="X157" s="21">
        <v>1</v>
      </c>
      <c r="Y157" s="21" t="s">
        <v>746</v>
      </c>
      <c r="Z157" s="21"/>
      <c r="AA157" s="4"/>
      <c r="AB157" s="11" t="s">
        <v>8</v>
      </c>
      <c r="AC157" s="13" t="s">
        <v>1225</v>
      </c>
      <c r="AD157" s="11" t="s">
        <v>695</v>
      </c>
      <c r="AE157" s="11" t="s">
        <v>8</v>
      </c>
      <c r="AF157" s="21">
        <v>6</v>
      </c>
      <c r="AG157" s="12" t="str">
        <f t="shared" si="7"/>
        <v xml:space="preserve">1.D </v>
      </c>
    </row>
    <row r="158" spans="2:33" ht="56" x14ac:dyDescent="0.3">
      <c r="B158" s="33" t="s">
        <v>243</v>
      </c>
      <c r="C158" s="11" t="s">
        <v>1154</v>
      </c>
      <c r="D158" s="13" t="s">
        <v>145</v>
      </c>
      <c r="E158" s="21"/>
      <c r="F158" s="37">
        <v>45107</v>
      </c>
      <c r="G158" s="11" t="s">
        <v>652</v>
      </c>
      <c r="H158" s="3"/>
      <c r="I158" s="24">
        <v>4000000</v>
      </c>
      <c r="J158" s="24">
        <v>4000000</v>
      </c>
      <c r="K158" s="24">
        <v>4000000</v>
      </c>
      <c r="L158" s="24">
        <v>4000000</v>
      </c>
      <c r="M158" s="24">
        <v>0</v>
      </c>
      <c r="N158" s="24">
        <v>0</v>
      </c>
      <c r="O158" s="24">
        <v>0</v>
      </c>
      <c r="P158" s="8">
        <f t="shared" si="5"/>
        <v>0</v>
      </c>
      <c r="Q158" s="24">
        <v>0</v>
      </c>
      <c r="R158" s="24">
        <v>4000000</v>
      </c>
      <c r="S158" s="24">
        <v>0</v>
      </c>
      <c r="T158" s="24">
        <v>0</v>
      </c>
      <c r="U158" s="8">
        <f t="shared" si="6"/>
        <v>0</v>
      </c>
      <c r="V158" s="24">
        <v>108617</v>
      </c>
      <c r="W158" s="37">
        <v>47739</v>
      </c>
      <c r="X158" s="21">
        <v>1</v>
      </c>
      <c r="Y158" s="21" t="s">
        <v>746</v>
      </c>
      <c r="Z158" s="21"/>
      <c r="AA158" s="4"/>
      <c r="AB158" s="11" t="s">
        <v>8</v>
      </c>
      <c r="AC158" s="13" t="s">
        <v>1225</v>
      </c>
      <c r="AD158" s="11" t="s">
        <v>695</v>
      </c>
      <c r="AE158" s="11" t="s">
        <v>8</v>
      </c>
      <c r="AF158" s="21">
        <v>6</v>
      </c>
      <c r="AG158" s="12" t="str">
        <f t="shared" si="7"/>
        <v xml:space="preserve">1.D </v>
      </c>
    </row>
    <row r="159" spans="2:33" ht="28" x14ac:dyDescent="0.3">
      <c r="B159" s="33" t="s">
        <v>609</v>
      </c>
      <c r="C159" s="11" t="s">
        <v>146</v>
      </c>
      <c r="D159" s="13" t="s">
        <v>1414</v>
      </c>
      <c r="E159" s="21"/>
      <c r="F159" s="37">
        <v>45078</v>
      </c>
      <c r="G159" s="11" t="s">
        <v>687</v>
      </c>
      <c r="H159" s="3"/>
      <c r="I159" s="24">
        <v>875521</v>
      </c>
      <c r="J159" s="24">
        <v>875521</v>
      </c>
      <c r="K159" s="24">
        <v>875332</v>
      </c>
      <c r="L159" s="24">
        <v>875372</v>
      </c>
      <c r="M159" s="24">
        <v>0</v>
      </c>
      <c r="N159" s="24">
        <v>149</v>
      </c>
      <c r="O159" s="24">
        <v>0</v>
      </c>
      <c r="P159" s="8">
        <f t="shared" si="5"/>
        <v>149</v>
      </c>
      <c r="Q159" s="24">
        <v>0</v>
      </c>
      <c r="R159" s="24">
        <v>875521</v>
      </c>
      <c r="S159" s="24">
        <v>0</v>
      </c>
      <c r="T159" s="24">
        <v>0</v>
      </c>
      <c r="U159" s="8">
        <f t="shared" si="6"/>
        <v>0</v>
      </c>
      <c r="V159" s="24">
        <v>10099</v>
      </c>
      <c r="W159" s="37">
        <v>47818</v>
      </c>
      <c r="X159" s="21">
        <v>1</v>
      </c>
      <c r="Y159" s="21" t="s">
        <v>1108</v>
      </c>
      <c r="Z159" s="21" t="s">
        <v>85</v>
      </c>
      <c r="AA159" s="4"/>
      <c r="AB159" s="11" t="s">
        <v>8</v>
      </c>
      <c r="AC159" s="11" t="s">
        <v>244</v>
      </c>
      <c r="AD159" s="11" t="s">
        <v>266</v>
      </c>
      <c r="AE159" s="11" t="s">
        <v>8</v>
      </c>
      <c r="AF159" s="21">
        <v>6</v>
      </c>
      <c r="AG159" s="12" t="str">
        <f t="shared" si="7"/>
        <v>1.A FE</v>
      </c>
    </row>
    <row r="160" spans="2:33" ht="28" x14ac:dyDescent="0.3">
      <c r="B160" s="33" t="s">
        <v>950</v>
      </c>
      <c r="C160" s="11" t="s">
        <v>791</v>
      </c>
      <c r="D160" s="13" t="s">
        <v>610</v>
      </c>
      <c r="E160" s="21"/>
      <c r="F160" s="37">
        <v>45051</v>
      </c>
      <c r="G160" s="11" t="s">
        <v>475</v>
      </c>
      <c r="H160" s="3"/>
      <c r="I160" s="24">
        <v>4525000</v>
      </c>
      <c r="J160" s="24">
        <v>5000000</v>
      </c>
      <c r="K160" s="24">
        <v>4984750</v>
      </c>
      <c r="L160" s="24">
        <v>4992522</v>
      </c>
      <c r="M160" s="24">
        <v>0</v>
      </c>
      <c r="N160" s="24">
        <v>1088</v>
      </c>
      <c r="O160" s="24">
        <v>0</v>
      </c>
      <c r="P160" s="8">
        <f t="shared" si="5"/>
        <v>1088</v>
      </c>
      <c r="Q160" s="24">
        <v>0</v>
      </c>
      <c r="R160" s="24">
        <v>4993610</v>
      </c>
      <c r="S160" s="24">
        <v>0</v>
      </c>
      <c r="T160" s="24">
        <v>-468610</v>
      </c>
      <c r="U160" s="8">
        <f t="shared" si="6"/>
        <v>-468610</v>
      </c>
      <c r="V160" s="24">
        <v>53375</v>
      </c>
      <c r="W160" s="37">
        <v>45795</v>
      </c>
      <c r="X160" s="21">
        <v>2</v>
      </c>
      <c r="Y160" s="21" t="s">
        <v>1108</v>
      </c>
      <c r="Z160" s="21" t="s">
        <v>85</v>
      </c>
      <c r="AA160" s="4"/>
      <c r="AB160" s="11" t="s">
        <v>792</v>
      </c>
      <c r="AC160" s="13" t="s">
        <v>1226</v>
      </c>
      <c r="AD160" s="11" t="s">
        <v>8</v>
      </c>
      <c r="AE160" s="11" t="s">
        <v>8</v>
      </c>
      <c r="AF160" s="21">
        <v>6</v>
      </c>
      <c r="AG160" s="12" t="str">
        <f t="shared" si="7"/>
        <v>2.A FE</v>
      </c>
    </row>
    <row r="161" spans="2:33" x14ac:dyDescent="0.3">
      <c r="B161" s="33" t="s">
        <v>1318</v>
      </c>
      <c r="C161" s="11" t="s">
        <v>1227</v>
      </c>
      <c r="D161" s="13" t="s">
        <v>245</v>
      </c>
      <c r="E161" s="21"/>
      <c r="F161" s="37">
        <v>45057</v>
      </c>
      <c r="G161" s="11" t="s">
        <v>579</v>
      </c>
      <c r="H161" s="3"/>
      <c r="I161" s="24">
        <v>3863840</v>
      </c>
      <c r="J161" s="24">
        <v>4000000</v>
      </c>
      <c r="K161" s="24">
        <v>3992600</v>
      </c>
      <c r="L161" s="24">
        <v>3997415</v>
      </c>
      <c r="M161" s="24">
        <v>0</v>
      </c>
      <c r="N161" s="24">
        <v>555</v>
      </c>
      <c r="O161" s="24">
        <v>0</v>
      </c>
      <c r="P161" s="8">
        <f t="shared" si="5"/>
        <v>555</v>
      </c>
      <c r="Q161" s="24">
        <v>0</v>
      </c>
      <c r="R161" s="24">
        <v>3997970</v>
      </c>
      <c r="S161" s="24">
        <v>0</v>
      </c>
      <c r="T161" s="24">
        <v>-134130</v>
      </c>
      <c r="U161" s="8">
        <f t="shared" si="6"/>
        <v>-134130</v>
      </c>
      <c r="V161" s="24">
        <v>62667</v>
      </c>
      <c r="W161" s="37">
        <v>45550</v>
      </c>
      <c r="X161" s="21">
        <v>2</v>
      </c>
      <c r="Y161" s="21" t="s">
        <v>13</v>
      </c>
      <c r="Z161" s="21" t="s">
        <v>85</v>
      </c>
      <c r="AA161" s="4"/>
      <c r="AB161" s="11" t="s">
        <v>336</v>
      </c>
      <c r="AC161" s="11" t="s">
        <v>951</v>
      </c>
      <c r="AD161" s="11" t="s">
        <v>8</v>
      </c>
      <c r="AE161" s="11" t="s">
        <v>8</v>
      </c>
      <c r="AF161" s="21">
        <v>6</v>
      </c>
      <c r="AG161" s="12" t="str">
        <f t="shared" si="7"/>
        <v>2.B FE</v>
      </c>
    </row>
    <row r="162" spans="2:33" ht="28" x14ac:dyDescent="0.3">
      <c r="B162" s="33" t="s">
        <v>337</v>
      </c>
      <c r="C162" s="11" t="s">
        <v>952</v>
      </c>
      <c r="D162" s="13" t="s">
        <v>1055</v>
      </c>
      <c r="E162" s="21"/>
      <c r="F162" s="37">
        <v>45061</v>
      </c>
      <c r="G162" s="11" t="s">
        <v>687</v>
      </c>
      <c r="H162" s="3"/>
      <c r="I162" s="24">
        <v>578916</v>
      </c>
      <c r="J162" s="24">
        <v>578916</v>
      </c>
      <c r="K162" s="24">
        <v>578913</v>
      </c>
      <c r="L162" s="24">
        <v>578915</v>
      </c>
      <c r="M162" s="24">
        <v>0</v>
      </c>
      <c r="N162" s="24">
        <v>2</v>
      </c>
      <c r="O162" s="24">
        <v>0</v>
      </c>
      <c r="P162" s="8">
        <f t="shared" si="5"/>
        <v>2</v>
      </c>
      <c r="Q162" s="24">
        <v>0</v>
      </c>
      <c r="R162" s="24">
        <v>578916</v>
      </c>
      <c r="S162" s="24">
        <v>0</v>
      </c>
      <c r="T162" s="24">
        <v>0</v>
      </c>
      <c r="U162" s="8">
        <f t="shared" si="6"/>
        <v>0</v>
      </c>
      <c r="V162" s="24">
        <v>2492</v>
      </c>
      <c r="W162" s="37">
        <v>48167</v>
      </c>
      <c r="X162" s="21">
        <v>1</v>
      </c>
      <c r="Y162" s="21" t="s">
        <v>1108</v>
      </c>
      <c r="Z162" s="21" t="s">
        <v>85</v>
      </c>
      <c r="AA162" s="4"/>
      <c r="AB162" s="11" t="s">
        <v>8</v>
      </c>
      <c r="AC162" s="11" t="s">
        <v>438</v>
      </c>
      <c r="AD162" s="11" t="s">
        <v>8</v>
      </c>
      <c r="AE162" s="11" t="s">
        <v>8</v>
      </c>
      <c r="AF162" s="21">
        <v>6</v>
      </c>
      <c r="AG162" s="12" t="str">
        <f t="shared" si="7"/>
        <v>1.A FE</v>
      </c>
    </row>
    <row r="163" spans="2:33" ht="42" x14ac:dyDescent="0.3">
      <c r="B163" s="33" t="s">
        <v>696</v>
      </c>
      <c r="C163" s="11" t="s">
        <v>338</v>
      </c>
      <c r="D163" s="13" t="s">
        <v>611</v>
      </c>
      <c r="E163" s="21"/>
      <c r="F163" s="37">
        <v>45097</v>
      </c>
      <c r="G163" s="11" t="s">
        <v>846</v>
      </c>
      <c r="H163" s="3"/>
      <c r="I163" s="24">
        <v>476106</v>
      </c>
      <c r="J163" s="24">
        <v>476106</v>
      </c>
      <c r="K163" s="24">
        <v>476077</v>
      </c>
      <c r="L163" s="24">
        <v>360933</v>
      </c>
      <c r="M163" s="24">
        <v>0</v>
      </c>
      <c r="N163" s="24">
        <v>115173</v>
      </c>
      <c r="O163" s="24">
        <v>0</v>
      </c>
      <c r="P163" s="8">
        <f t="shared" si="5"/>
        <v>115173</v>
      </c>
      <c r="Q163" s="24">
        <v>0</v>
      </c>
      <c r="R163" s="24">
        <v>476106</v>
      </c>
      <c r="S163" s="24">
        <v>0</v>
      </c>
      <c r="T163" s="24">
        <v>0</v>
      </c>
      <c r="U163" s="8">
        <f t="shared" si="6"/>
        <v>0</v>
      </c>
      <c r="V163" s="24">
        <v>18648</v>
      </c>
      <c r="W163" s="37">
        <v>51307</v>
      </c>
      <c r="X163" s="21">
        <v>1</v>
      </c>
      <c r="Y163" s="21" t="s">
        <v>1108</v>
      </c>
      <c r="Z163" s="21" t="s">
        <v>85</v>
      </c>
      <c r="AA163" s="4"/>
      <c r="AB163" s="11" t="s">
        <v>8</v>
      </c>
      <c r="AC163" s="13" t="s">
        <v>868</v>
      </c>
      <c r="AD163" s="11" t="s">
        <v>266</v>
      </c>
      <c r="AE163" s="11" t="s">
        <v>8</v>
      </c>
      <c r="AF163" s="21">
        <v>6</v>
      </c>
      <c r="AG163" s="12" t="str">
        <f t="shared" si="7"/>
        <v>1.A FE</v>
      </c>
    </row>
    <row r="164" spans="2:33" ht="42" x14ac:dyDescent="0.3">
      <c r="B164" s="33" t="s">
        <v>1056</v>
      </c>
      <c r="C164" s="11" t="s">
        <v>339</v>
      </c>
      <c r="D164" s="13" t="s">
        <v>793</v>
      </c>
      <c r="E164" s="21"/>
      <c r="F164" s="37">
        <v>45097</v>
      </c>
      <c r="G164" s="11" t="s">
        <v>846</v>
      </c>
      <c r="H164" s="3"/>
      <c r="I164" s="24">
        <v>498778</v>
      </c>
      <c r="J164" s="24">
        <v>498778</v>
      </c>
      <c r="K164" s="24">
        <v>498696</v>
      </c>
      <c r="L164" s="24">
        <v>378085</v>
      </c>
      <c r="M164" s="24">
        <v>0</v>
      </c>
      <c r="N164" s="24">
        <v>120692</v>
      </c>
      <c r="O164" s="24">
        <v>0</v>
      </c>
      <c r="P164" s="8">
        <f t="shared" si="5"/>
        <v>120692</v>
      </c>
      <c r="Q164" s="24">
        <v>0</v>
      </c>
      <c r="R164" s="24">
        <v>498778</v>
      </c>
      <c r="S164" s="24">
        <v>0</v>
      </c>
      <c r="T164" s="24">
        <v>0</v>
      </c>
      <c r="U164" s="8">
        <f t="shared" si="6"/>
        <v>0</v>
      </c>
      <c r="V164" s="24">
        <v>20817</v>
      </c>
      <c r="W164" s="37">
        <v>51307</v>
      </c>
      <c r="X164" s="21">
        <v>1</v>
      </c>
      <c r="Y164" s="21" t="s">
        <v>86</v>
      </c>
      <c r="Z164" s="21" t="s">
        <v>85</v>
      </c>
      <c r="AA164" s="4"/>
      <c r="AB164" s="11" t="s">
        <v>8</v>
      </c>
      <c r="AC164" s="13" t="s">
        <v>868</v>
      </c>
      <c r="AD164" s="11" t="s">
        <v>266</v>
      </c>
      <c r="AE164" s="11" t="s">
        <v>8</v>
      </c>
      <c r="AF164" s="21">
        <v>6</v>
      </c>
      <c r="AG164" s="12" t="str">
        <f t="shared" si="7"/>
        <v>1.F FE</v>
      </c>
    </row>
    <row r="165" spans="2:33" ht="42" x14ac:dyDescent="0.3">
      <c r="B165" s="33" t="s">
        <v>1415</v>
      </c>
      <c r="C165" s="11" t="s">
        <v>1155</v>
      </c>
      <c r="D165" s="13" t="s">
        <v>794</v>
      </c>
      <c r="E165" s="21"/>
      <c r="F165" s="37">
        <v>45097</v>
      </c>
      <c r="G165" s="11" t="s">
        <v>846</v>
      </c>
      <c r="H165" s="3"/>
      <c r="I165" s="24">
        <v>230926</v>
      </c>
      <c r="J165" s="24">
        <v>230926</v>
      </c>
      <c r="K165" s="24">
        <v>231035</v>
      </c>
      <c r="L165" s="24">
        <v>230999</v>
      </c>
      <c r="M165" s="24">
        <v>0</v>
      </c>
      <c r="N165" s="24">
        <v>-73</v>
      </c>
      <c r="O165" s="24">
        <v>0</v>
      </c>
      <c r="P165" s="8">
        <f t="shared" si="5"/>
        <v>-73</v>
      </c>
      <c r="Q165" s="24">
        <v>0</v>
      </c>
      <c r="R165" s="24">
        <v>230926</v>
      </c>
      <c r="S165" s="24">
        <v>0</v>
      </c>
      <c r="T165" s="24">
        <v>0</v>
      </c>
      <c r="U165" s="8">
        <f t="shared" si="6"/>
        <v>0</v>
      </c>
      <c r="V165" s="24">
        <v>2227</v>
      </c>
      <c r="W165" s="37">
        <v>50241</v>
      </c>
      <c r="X165" s="21">
        <v>1</v>
      </c>
      <c r="Y165" s="21" t="s">
        <v>86</v>
      </c>
      <c r="Z165" s="21" t="s">
        <v>85</v>
      </c>
      <c r="AA165" s="4"/>
      <c r="AB165" s="11" t="s">
        <v>8</v>
      </c>
      <c r="AC165" s="13" t="s">
        <v>1319</v>
      </c>
      <c r="AD165" s="11" t="s">
        <v>266</v>
      </c>
      <c r="AE165" s="11" t="s">
        <v>8</v>
      </c>
      <c r="AF165" s="21">
        <v>6</v>
      </c>
      <c r="AG165" s="12" t="str">
        <f t="shared" si="7"/>
        <v>1.F FE</v>
      </c>
    </row>
    <row r="166" spans="2:33" ht="42" x14ac:dyDescent="0.3">
      <c r="B166" s="33" t="s">
        <v>340</v>
      </c>
      <c r="C166" s="11" t="s">
        <v>612</v>
      </c>
      <c r="D166" s="13" t="s">
        <v>1156</v>
      </c>
      <c r="E166" s="21"/>
      <c r="F166" s="37">
        <v>45097</v>
      </c>
      <c r="G166" s="11" t="s">
        <v>846</v>
      </c>
      <c r="H166" s="3"/>
      <c r="I166" s="24">
        <v>93625</v>
      </c>
      <c r="J166" s="24">
        <v>93625</v>
      </c>
      <c r="K166" s="24">
        <v>93607</v>
      </c>
      <c r="L166" s="24">
        <v>93613</v>
      </c>
      <c r="M166" s="24">
        <v>0</v>
      </c>
      <c r="N166" s="24">
        <v>12</v>
      </c>
      <c r="O166" s="24">
        <v>0</v>
      </c>
      <c r="P166" s="8">
        <f t="shared" si="5"/>
        <v>12</v>
      </c>
      <c r="Q166" s="24">
        <v>0</v>
      </c>
      <c r="R166" s="24">
        <v>93625</v>
      </c>
      <c r="S166" s="24">
        <v>0</v>
      </c>
      <c r="T166" s="24">
        <v>0</v>
      </c>
      <c r="U166" s="8">
        <f t="shared" si="6"/>
        <v>0</v>
      </c>
      <c r="V166" s="24">
        <v>1108</v>
      </c>
      <c r="W166" s="37">
        <v>49815</v>
      </c>
      <c r="X166" s="21">
        <v>1</v>
      </c>
      <c r="Y166" s="21" t="s">
        <v>86</v>
      </c>
      <c r="Z166" s="21" t="s">
        <v>85</v>
      </c>
      <c r="AA166" s="4"/>
      <c r="AB166" s="11" t="s">
        <v>8</v>
      </c>
      <c r="AC166" s="13" t="s">
        <v>1319</v>
      </c>
      <c r="AD166" s="11" t="s">
        <v>266</v>
      </c>
      <c r="AE166" s="11" t="s">
        <v>8</v>
      </c>
      <c r="AF166" s="21">
        <v>6</v>
      </c>
      <c r="AG166" s="12" t="str">
        <f t="shared" si="7"/>
        <v>1.F FE</v>
      </c>
    </row>
    <row r="167" spans="2:33" ht="42" x14ac:dyDescent="0.3">
      <c r="B167" s="33" t="s">
        <v>697</v>
      </c>
      <c r="C167" s="11" t="s">
        <v>613</v>
      </c>
      <c r="D167" s="13" t="s">
        <v>147</v>
      </c>
      <c r="E167" s="21"/>
      <c r="F167" s="37">
        <v>45097</v>
      </c>
      <c r="G167" s="11" t="s">
        <v>846</v>
      </c>
      <c r="H167" s="3"/>
      <c r="I167" s="24">
        <v>168524</v>
      </c>
      <c r="J167" s="24">
        <v>168524</v>
      </c>
      <c r="K167" s="24">
        <v>167231</v>
      </c>
      <c r="L167" s="24">
        <v>167645</v>
      </c>
      <c r="M167" s="24">
        <v>0</v>
      </c>
      <c r="N167" s="24">
        <v>879</v>
      </c>
      <c r="O167" s="24">
        <v>0</v>
      </c>
      <c r="P167" s="8">
        <f t="shared" si="5"/>
        <v>879</v>
      </c>
      <c r="Q167" s="24">
        <v>0</v>
      </c>
      <c r="R167" s="24">
        <v>168524</v>
      </c>
      <c r="S167" s="24">
        <v>0</v>
      </c>
      <c r="T167" s="24">
        <v>0</v>
      </c>
      <c r="U167" s="8">
        <f t="shared" si="6"/>
        <v>0</v>
      </c>
      <c r="V167" s="24">
        <v>2206</v>
      </c>
      <c r="W167" s="37">
        <v>49815</v>
      </c>
      <c r="X167" s="21">
        <v>2</v>
      </c>
      <c r="Y167" s="21" t="s">
        <v>13</v>
      </c>
      <c r="Z167" s="21" t="s">
        <v>85</v>
      </c>
      <c r="AA167" s="4"/>
      <c r="AB167" s="11" t="s">
        <v>8</v>
      </c>
      <c r="AC167" s="13" t="s">
        <v>1319</v>
      </c>
      <c r="AD167" s="11" t="s">
        <v>266</v>
      </c>
      <c r="AE167" s="11" t="s">
        <v>8</v>
      </c>
      <c r="AF167" s="21">
        <v>6</v>
      </c>
      <c r="AG167" s="12" t="str">
        <f t="shared" si="7"/>
        <v>2.B FE</v>
      </c>
    </row>
    <row r="168" spans="2:33" ht="42" x14ac:dyDescent="0.3">
      <c r="B168" s="33" t="s">
        <v>1320</v>
      </c>
      <c r="C168" s="11" t="s">
        <v>1416</v>
      </c>
      <c r="D168" s="13" t="s">
        <v>439</v>
      </c>
      <c r="E168" s="21"/>
      <c r="F168" s="37">
        <v>45097</v>
      </c>
      <c r="G168" s="11" t="s">
        <v>846</v>
      </c>
      <c r="H168" s="3"/>
      <c r="I168" s="24">
        <v>309636</v>
      </c>
      <c r="J168" s="24">
        <v>309636</v>
      </c>
      <c r="K168" s="24">
        <v>309566</v>
      </c>
      <c r="L168" s="24">
        <v>309584</v>
      </c>
      <c r="M168" s="24">
        <v>0</v>
      </c>
      <c r="N168" s="24">
        <v>52</v>
      </c>
      <c r="O168" s="24">
        <v>0</v>
      </c>
      <c r="P168" s="8">
        <f t="shared" si="5"/>
        <v>52</v>
      </c>
      <c r="Q168" s="24">
        <v>0</v>
      </c>
      <c r="R168" s="24">
        <v>309636</v>
      </c>
      <c r="S168" s="24">
        <v>0</v>
      </c>
      <c r="T168" s="24">
        <v>0</v>
      </c>
      <c r="U168" s="8">
        <f t="shared" si="6"/>
        <v>0</v>
      </c>
      <c r="V168" s="24">
        <v>1731</v>
      </c>
      <c r="W168" s="37">
        <v>50364</v>
      </c>
      <c r="X168" s="21">
        <v>1</v>
      </c>
      <c r="Y168" s="21" t="s">
        <v>86</v>
      </c>
      <c r="Z168" s="21" t="s">
        <v>85</v>
      </c>
      <c r="AA168" s="4"/>
      <c r="AB168" s="11" t="s">
        <v>8</v>
      </c>
      <c r="AC168" s="13" t="s">
        <v>868</v>
      </c>
      <c r="AD168" s="11" t="s">
        <v>266</v>
      </c>
      <c r="AE168" s="11" t="s">
        <v>8</v>
      </c>
      <c r="AF168" s="21">
        <v>6</v>
      </c>
      <c r="AG168" s="12" t="str">
        <f t="shared" si="7"/>
        <v>1.F FE</v>
      </c>
    </row>
    <row r="169" spans="2:33" ht="42" x14ac:dyDescent="0.3">
      <c r="B169" s="33" t="s">
        <v>246</v>
      </c>
      <c r="C169" s="11" t="s">
        <v>1417</v>
      </c>
      <c r="D169" s="13" t="s">
        <v>614</v>
      </c>
      <c r="E169" s="21"/>
      <c r="F169" s="37">
        <v>45097</v>
      </c>
      <c r="G169" s="11" t="s">
        <v>846</v>
      </c>
      <c r="H169" s="3"/>
      <c r="I169" s="24">
        <v>212875</v>
      </c>
      <c r="J169" s="24">
        <v>212875</v>
      </c>
      <c r="K169" s="24">
        <v>212847</v>
      </c>
      <c r="L169" s="24">
        <v>212854</v>
      </c>
      <c r="M169" s="24">
        <v>0</v>
      </c>
      <c r="N169" s="24">
        <v>21</v>
      </c>
      <c r="O169" s="24">
        <v>0</v>
      </c>
      <c r="P169" s="8">
        <f t="shared" si="5"/>
        <v>21</v>
      </c>
      <c r="Q169" s="24">
        <v>0</v>
      </c>
      <c r="R169" s="24">
        <v>212875</v>
      </c>
      <c r="S169" s="24">
        <v>0</v>
      </c>
      <c r="T169" s="24">
        <v>0</v>
      </c>
      <c r="U169" s="8">
        <f t="shared" si="6"/>
        <v>0</v>
      </c>
      <c r="V169" s="24">
        <v>1590</v>
      </c>
      <c r="W169" s="37">
        <v>50364</v>
      </c>
      <c r="X169" s="21">
        <v>2</v>
      </c>
      <c r="Y169" s="21" t="s">
        <v>13</v>
      </c>
      <c r="Z169" s="21" t="s">
        <v>85</v>
      </c>
      <c r="AA169" s="4"/>
      <c r="AB169" s="11" t="s">
        <v>8</v>
      </c>
      <c r="AC169" s="13" t="s">
        <v>868</v>
      </c>
      <c r="AD169" s="11" t="s">
        <v>266</v>
      </c>
      <c r="AE169" s="11" t="s">
        <v>8</v>
      </c>
      <c r="AF169" s="21">
        <v>6</v>
      </c>
      <c r="AG169" s="12" t="str">
        <f t="shared" si="7"/>
        <v>2.B FE</v>
      </c>
    </row>
    <row r="170" spans="2:33" ht="28" x14ac:dyDescent="0.3">
      <c r="B170" s="33" t="s">
        <v>698</v>
      </c>
      <c r="C170" s="11" t="s">
        <v>440</v>
      </c>
      <c r="D170" s="13" t="s">
        <v>1418</v>
      </c>
      <c r="E170" s="21"/>
      <c r="F170" s="37">
        <v>45097</v>
      </c>
      <c r="G170" s="11" t="s">
        <v>846</v>
      </c>
      <c r="H170" s="3"/>
      <c r="I170" s="24">
        <v>589004</v>
      </c>
      <c r="J170" s="24">
        <v>589004</v>
      </c>
      <c r="K170" s="24">
        <v>588982</v>
      </c>
      <c r="L170" s="24">
        <v>588985</v>
      </c>
      <c r="M170" s="24">
        <v>0</v>
      </c>
      <c r="N170" s="24">
        <v>18</v>
      </c>
      <c r="O170" s="24">
        <v>0</v>
      </c>
      <c r="P170" s="8">
        <f t="shared" si="5"/>
        <v>18</v>
      </c>
      <c r="Q170" s="24">
        <v>0</v>
      </c>
      <c r="R170" s="24">
        <v>589004</v>
      </c>
      <c r="S170" s="24">
        <v>0</v>
      </c>
      <c r="T170" s="24">
        <v>0</v>
      </c>
      <c r="U170" s="8">
        <f t="shared" si="6"/>
        <v>0</v>
      </c>
      <c r="V170" s="24">
        <v>4365</v>
      </c>
      <c r="W170" s="37">
        <v>50668</v>
      </c>
      <c r="X170" s="21">
        <v>1</v>
      </c>
      <c r="Y170" s="21" t="s">
        <v>86</v>
      </c>
      <c r="Z170" s="21" t="s">
        <v>85</v>
      </c>
      <c r="AA170" s="4"/>
      <c r="AB170" s="11" t="s">
        <v>8</v>
      </c>
      <c r="AC170" s="13" t="s">
        <v>1157</v>
      </c>
      <c r="AD170" s="11" t="s">
        <v>266</v>
      </c>
      <c r="AE170" s="11" t="s">
        <v>8</v>
      </c>
      <c r="AF170" s="21">
        <v>6</v>
      </c>
      <c r="AG170" s="12" t="str">
        <f t="shared" si="7"/>
        <v>1.F FE</v>
      </c>
    </row>
    <row r="171" spans="2:33" ht="28" x14ac:dyDescent="0.3">
      <c r="B171" s="33" t="s">
        <v>1057</v>
      </c>
      <c r="C171" s="11" t="s">
        <v>441</v>
      </c>
      <c r="D171" s="13" t="s">
        <v>699</v>
      </c>
      <c r="E171" s="21"/>
      <c r="F171" s="37">
        <v>45097</v>
      </c>
      <c r="G171" s="11" t="s">
        <v>846</v>
      </c>
      <c r="H171" s="3"/>
      <c r="I171" s="24">
        <v>471203</v>
      </c>
      <c r="J171" s="24">
        <v>471203</v>
      </c>
      <c r="K171" s="24">
        <v>471202</v>
      </c>
      <c r="L171" s="24">
        <v>471202</v>
      </c>
      <c r="M171" s="24">
        <v>0</v>
      </c>
      <c r="N171" s="24">
        <v>1</v>
      </c>
      <c r="O171" s="24">
        <v>0</v>
      </c>
      <c r="P171" s="8">
        <f t="shared" si="5"/>
        <v>1</v>
      </c>
      <c r="Q171" s="24">
        <v>0</v>
      </c>
      <c r="R171" s="24">
        <v>471203</v>
      </c>
      <c r="S171" s="24">
        <v>0</v>
      </c>
      <c r="T171" s="24">
        <v>0</v>
      </c>
      <c r="U171" s="8">
        <f t="shared" si="6"/>
        <v>0</v>
      </c>
      <c r="V171" s="24">
        <v>3783</v>
      </c>
      <c r="W171" s="37">
        <v>50668</v>
      </c>
      <c r="X171" s="21">
        <v>2</v>
      </c>
      <c r="Y171" s="21" t="s">
        <v>13</v>
      </c>
      <c r="Z171" s="21" t="s">
        <v>85</v>
      </c>
      <c r="AA171" s="4"/>
      <c r="AB171" s="11" t="s">
        <v>8</v>
      </c>
      <c r="AC171" s="13" t="s">
        <v>1157</v>
      </c>
      <c r="AD171" s="11" t="s">
        <v>266</v>
      </c>
      <c r="AE171" s="11" t="s">
        <v>8</v>
      </c>
      <c r="AF171" s="21">
        <v>6</v>
      </c>
      <c r="AG171" s="12" t="str">
        <f t="shared" si="7"/>
        <v>2.B FE</v>
      </c>
    </row>
    <row r="172" spans="2:33" ht="42" x14ac:dyDescent="0.3">
      <c r="B172" s="33" t="s">
        <v>1419</v>
      </c>
      <c r="C172" s="11" t="s">
        <v>514</v>
      </c>
      <c r="D172" s="13" t="s">
        <v>1321</v>
      </c>
      <c r="E172" s="21"/>
      <c r="F172" s="37">
        <v>45097</v>
      </c>
      <c r="G172" s="11" t="s">
        <v>846</v>
      </c>
      <c r="H172" s="3"/>
      <c r="I172" s="24">
        <v>59894</v>
      </c>
      <c r="J172" s="24">
        <v>59894</v>
      </c>
      <c r="K172" s="24">
        <v>59883</v>
      </c>
      <c r="L172" s="24">
        <v>59887</v>
      </c>
      <c r="M172" s="24">
        <v>0</v>
      </c>
      <c r="N172" s="24">
        <v>6</v>
      </c>
      <c r="O172" s="24">
        <v>0</v>
      </c>
      <c r="P172" s="8">
        <f t="shared" si="5"/>
        <v>6</v>
      </c>
      <c r="Q172" s="24">
        <v>0</v>
      </c>
      <c r="R172" s="24">
        <v>59894</v>
      </c>
      <c r="S172" s="24">
        <v>0</v>
      </c>
      <c r="T172" s="24">
        <v>0</v>
      </c>
      <c r="U172" s="8">
        <f t="shared" si="6"/>
        <v>0</v>
      </c>
      <c r="V172" s="24">
        <v>882</v>
      </c>
      <c r="W172" s="37">
        <v>49480</v>
      </c>
      <c r="X172" s="21">
        <v>1</v>
      </c>
      <c r="Y172" s="21" t="s">
        <v>1108</v>
      </c>
      <c r="Z172" s="21" t="s">
        <v>85</v>
      </c>
      <c r="AA172" s="4"/>
      <c r="AB172" s="11" t="s">
        <v>8</v>
      </c>
      <c r="AC172" s="13" t="s">
        <v>1319</v>
      </c>
      <c r="AD172" s="13" t="s">
        <v>1319</v>
      </c>
      <c r="AE172" s="11" t="s">
        <v>8</v>
      </c>
      <c r="AF172" s="21">
        <v>6</v>
      </c>
      <c r="AG172" s="12" t="str">
        <f t="shared" si="7"/>
        <v>1.A FE</v>
      </c>
    </row>
    <row r="173" spans="2:33" ht="42" x14ac:dyDescent="0.3">
      <c r="B173" s="33" t="s">
        <v>341</v>
      </c>
      <c r="C173" s="11" t="s">
        <v>442</v>
      </c>
      <c r="D173" s="13" t="s">
        <v>795</v>
      </c>
      <c r="E173" s="21"/>
      <c r="F173" s="37">
        <v>45097</v>
      </c>
      <c r="G173" s="11" t="s">
        <v>846</v>
      </c>
      <c r="H173" s="3"/>
      <c r="I173" s="24">
        <v>64386</v>
      </c>
      <c r="J173" s="24">
        <v>64386</v>
      </c>
      <c r="K173" s="24">
        <v>65232</v>
      </c>
      <c r="L173" s="24">
        <v>64920</v>
      </c>
      <c r="M173" s="24">
        <v>0</v>
      </c>
      <c r="N173" s="24">
        <v>-534</v>
      </c>
      <c r="O173" s="24">
        <v>0</v>
      </c>
      <c r="P173" s="8">
        <f t="shared" si="5"/>
        <v>-534</v>
      </c>
      <c r="Q173" s="24">
        <v>0</v>
      </c>
      <c r="R173" s="24">
        <v>64386</v>
      </c>
      <c r="S173" s="24">
        <v>0</v>
      </c>
      <c r="T173" s="24">
        <v>0</v>
      </c>
      <c r="U173" s="8">
        <f t="shared" si="6"/>
        <v>0</v>
      </c>
      <c r="V173" s="24">
        <v>989</v>
      </c>
      <c r="W173" s="37">
        <v>49480</v>
      </c>
      <c r="X173" s="21">
        <v>1</v>
      </c>
      <c r="Y173" s="21" t="s">
        <v>86</v>
      </c>
      <c r="Z173" s="21" t="s">
        <v>85</v>
      </c>
      <c r="AA173" s="4"/>
      <c r="AB173" s="11" t="s">
        <v>8</v>
      </c>
      <c r="AC173" s="13" t="s">
        <v>1319</v>
      </c>
      <c r="AD173" s="11" t="s">
        <v>266</v>
      </c>
      <c r="AE173" s="11" t="s">
        <v>8</v>
      </c>
      <c r="AF173" s="21">
        <v>6</v>
      </c>
      <c r="AG173" s="12" t="str">
        <f t="shared" si="7"/>
        <v>1.F FE</v>
      </c>
    </row>
    <row r="174" spans="2:33" ht="42" x14ac:dyDescent="0.3">
      <c r="B174" s="33" t="s">
        <v>700</v>
      </c>
      <c r="C174" s="11" t="s">
        <v>869</v>
      </c>
      <c r="D174" s="13" t="s">
        <v>515</v>
      </c>
      <c r="E174" s="21"/>
      <c r="F174" s="37">
        <v>45097</v>
      </c>
      <c r="G174" s="11" t="s">
        <v>846</v>
      </c>
      <c r="H174" s="3"/>
      <c r="I174" s="24">
        <v>101762</v>
      </c>
      <c r="J174" s="24">
        <v>101762</v>
      </c>
      <c r="K174" s="24">
        <v>101740</v>
      </c>
      <c r="L174" s="24">
        <v>101748</v>
      </c>
      <c r="M174" s="24">
        <v>0</v>
      </c>
      <c r="N174" s="24">
        <v>14</v>
      </c>
      <c r="O174" s="24">
        <v>0</v>
      </c>
      <c r="P174" s="8">
        <f t="shared" si="5"/>
        <v>14</v>
      </c>
      <c r="Q174" s="24">
        <v>0</v>
      </c>
      <c r="R174" s="24">
        <v>101762</v>
      </c>
      <c r="S174" s="24">
        <v>0</v>
      </c>
      <c r="T174" s="24">
        <v>0</v>
      </c>
      <c r="U174" s="8">
        <f t="shared" si="6"/>
        <v>0</v>
      </c>
      <c r="V174" s="24">
        <v>1431</v>
      </c>
      <c r="W174" s="37">
        <v>49694</v>
      </c>
      <c r="X174" s="21">
        <v>1</v>
      </c>
      <c r="Y174" s="21" t="s">
        <v>86</v>
      </c>
      <c r="Z174" s="21" t="s">
        <v>85</v>
      </c>
      <c r="AA174" s="4"/>
      <c r="AB174" s="11" t="s">
        <v>8</v>
      </c>
      <c r="AC174" s="13" t="s">
        <v>1319</v>
      </c>
      <c r="AD174" s="11" t="s">
        <v>266</v>
      </c>
      <c r="AE174" s="11" t="s">
        <v>8</v>
      </c>
      <c r="AF174" s="21">
        <v>6</v>
      </c>
      <c r="AG174" s="12" t="str">
        <f t="shared" si="7"/>
        <v>1.F FE</v>
      </c>
    </row>
    <row r="175" spans="2:33" ht="42" x14ac:dyDescent="0.3">
      <c r="B175" s="33" t="s">
        <v>1058</v>
      </c>
      <c r="C175" s="11" t="s">
        <v>870</v>
      </c>
      <c r="D175" s="13" t="s">
        <v>1322</v>
      </c>
      <c r="E175" s="21"/>
      <c r="F175" s="37">
        <v>45097</v>
      </c>
      <c r="G175" s="11" t="s">
        <v>846</v>
      </c>
      <c r="H175" s="3"/>
      <c r="I175" s="24">
        <v>275606</v>
      </c>
      <c r="J175" s="24">
        <v>275606</v>
      </c>
      <c r="K175" s="24">
        <v>276656</v>
      </c>
      <c r="L175" s="24">
        <v>276276</v>
      </c>
      <c r="M175" s="24">
        <v>0</v>
      </c>
      <c r="N175" s="24">
        <v>-670</v>
      </c>
      <c r="O175" s="24">
        <v>0</v>
      </c>
      <c r="P175" s="8">
        <f t="shared" si="5"/>
        <v>-670</v>
      </c>
      <c r="Q175" s="24">
        <v>0</v>
      </c>
      <c r="R175" s="24">
        <v>275606</v>
      </c>
      <c r="S175" s="24">
        <v>0</v>
      </c>
      <c r="T175" s="24">
        <v>0</v>
      </c>
      <c r="U175" s="8">
        <f t="shared" si="6"/>
        <v>0</v>
      </c>
      <c r="V175" s="24">
        <v>4273</v>
      </c>
      <c r="W175" s="37">
        <v>49694</v>
      </c>
      <c r="X175" s="21">
        <v>2</v>
      </c>
      <c r="Y175" s="21" t="s">
        <v>13</v>
      </c>
      <c r="Z175" s="21" t="s">
        <v>85</v>
      </c>
      <c r="AA175" s="4"/>
      <c r="AB175" s="11" t="s">
        <v>8</v>
      </c>
      <c r="AC175" s="13" t="s">
        <v>1319</v>
      </c>
      <c r="AD175" s="11" t="s">
        <v>266</v>
      </c>
      <c r="AE175" s="11" t="s">
        <v>8</v>
      </c>
      <c r="AF175" s="21">
        <v>6</v>
      </c>
      <c r="AG175" s="12" t="str">
        <f t="shared" si="7"/>
        <v>2.B FE</v>
      </c>
    </row>
    <row r="176" spans="2:33" ht="42" x14ac:dyDescent="0.3">
      <c r="B176" s="33" t="s">
        <v>1420</v>
      </c>
      <c r="C176" s="11" t="s">
        <v>1421</v>
      </c>
      <c r="D176" s="13" t="s">
        <v>796</v>
      </c>
      <c r="E176" s="21"/>
      <c r="F176" s="37">
        <v>45097</v>
      </c>
      <c r="G176" s="11" t="s">
        <v>846</v>
      </c>
      <c r="H176" s="3"/>
      <c r="I176" s="24">
        <v>86538</v>
      </c>
      <c r="J176" s="24">
        <v>86538</v>
      </c>
      <c r="K176" s="24">
        <v>86516</v>
      </c>
      <c r="L176" s="24">
        <v>86525</v>
      </c>
      <c r="M176" s="24">
        <v>0</v>
      </c>
      <c r="N176" s="24">
        <v>13</v>
      </c>
      <c r="O176" s="24">
        <v>0</v>
      </c>
      <c r="P176" s="8">
        <f t="shared" si="5"/>
        <v>13</v>
      </c>
      <c r="Q176" s="24">
        <v>0</v>
      </c>
      <c r="R176" s="24">
        <v>86538</v>
      </c>
      <c r="S176" s="24">
        <v>0</v>
      </c>
      <c r="T176" s="24">
        <v>0</v>
      </c>
      <c r="U176" s="8">
        <f t="shared" si="6"/>
        <v>0</v>
      </c>
      <c r="V176" s="24">
        <v>1328</v>
      </c>
      <c r="W176" s="37">
        <v>49572</v>
      </c>
      <c r="X176" s="21">
        <v>1</v>
      </c>
      <c r="Y176" s="21" t="s">
        <v>1108</v>
      </c>
      <c r="Z176" s="21" t="s">
        <v>85</v>
      </c>
      <c r="AA176" s="4"/>
      <c r="AB176" s="11" t="s">
        <v>8</v>
      </c>
      <c r="AC176" s="13" t="s">
        <v>1319</v>
      </c>
      <c r="AD176" s="11" t="s">
        <v>266</v>
      </c>
      <c r="AE176" s="11" t="s">
        <v>8</v>
      </c>
      <c r="AF176" s="21">
        <v>6</v>
      </c>
      <c r="AG176" s="12" t="str">
        <f t="shared" si="7"/>
        <v>1.A FE</v>
      </c>
    </row>
    <row r="177" spans="2:33" ht="42" x14ac:dyDescent="0.3">
      <c r="B177" s="33" t="s">
        <v>342</v>
      </c>
      <c r="C177" s="11" t="s">
        <v>797</v>
      </c>
      <c r="D177" s="13" t="s">
        <v>49</v>
      </c>
      <c r="E177" s="21"/>
      <c r="F177" s="37">
        <v>45097</v>
      </c>
      <c r="G177" s="11" t="s">
        <v>846</v>
      </c>
      <c r="H177" s="3"/>
      <c r="I177" s="24">
        <v>57692</v>
      </c>
      <c r="J177" s="24">
        <v>57692</v>
      </c>
      <c r="K177" s="24">
        <v>57682</v>
      </c>
      <c r="L177" s="24">
        <v>57686</v>
      </c>
      <c r="M177" s="24">
        <v>0</v>
      </c>
      <c r="N177" s="24">
        <v>6</v>
      </c>
      <c r="O177" s="24">
        <v>0</v>
      </c>
      <c r="P177" s="8">
        <f t="shared" si="5"/>
        <v>6</v>
      </c>
      <c r="Q177" s="24">
        <v>0</v>
      </c>
      <c r="R177" s="24">
        <v>57692</v>
      </c>
      <c r="S177" s="24">
        <v>0</v>
      </c>
      <c r="T177" s="24">
        <v>0</v>
      </c>
      <c r="U177" s="8">
        <f t="shared" si="6"/>
        <v>0</v>
      </c>
      <c r="V177" s="24">
        <v>929</v>
      </c>
      <c r="W177" s="37">
        <v>49572</v>
      </c>
      <c r="X177" s="21">
        <v>1</v>
      </c>
      <c r="Y177" s="21" t="s">
        <v>86</v>
      </c>
      <c r="Z177" s="21" t="s">
        <v>85</v>
      </c>
      <c r="AA177" s="4"/>
      <c r="AB177" s="11" t="s">
        <v>8</v>
      </c>
      <c r="AC177" s="13" t="s">
        <v>1319</v>
      </c>
      <c r="AD177" s="11" t="s">
        <v>266</v>
      </c>
      <c r="AE177" s="11" t="s">
        <v>8</v>
      </c>
      <c r="AF177" s="21">
        <v>6</v>
      </c>
      <c r="AG177" s="12" t="str">
        <f t="shared" si="7"/>
        <v>1.F FE</v>
      </c>
    </row>
    <row r="178" spans="2:33" ht="42" x14ac:dyDescent="0.3">
      <c r="B178" s="33" t="s">
        <v>953</v>
      </c>
      <c r="C178" s="11" t="s">
        <v>798</v>
      </c>
      <c r="D178" s="13" t="s">
        <v>516</v>
      </c>
      <c r="E178" s="21"/>
      <c r="F178" s="37">
        <v>45097</v>
      </c>
      <c r="G178" s="11" t="s">
        <v>846</v>
      </c>
      <c r="H178" s="3"/>
      <c r="I178" s="24">
        <v>266825</v>
      </c>
      <c r="J178" s="24">
        <v>266825</v>
      </c>
      <c r="K178" s="24">
        <v>272510</v>
      </c>
      <c r="L178" s="24">
        <v>270574</v>
      </c>
      <c r="M178" s="24">
        <v>0</v>
      </c>
      <c r="N178" s="24">
        <v>-3749</v>
      </c>
      <c r="O178" s="24">
        <v>0</v>
      </c>
      <c r="P178" s="8">
        <f t="shared" si="5"/>
        <v>-3749</v>
      </c>
      <c r="Q178" s="24">
        <v>0</v>
      </c>
      <c r="R178" s="24">
        <v>266825</v>
      </c>
      <c r="S178" s="24">
        <v>0</v>
      </c>
      <c r="T178" s="24">
        <v>0</v>
      </c>
      <c r="U178" s="8">
        <f t="shared" si="6"/>
        <v>0</v>
      </c>
      <c r="V178" s="24">
        <v>4629</v>
      </c>
      <c r="W178" s="37">
        <v>49572</v>
      </c>
      <c r="X178" s="21">
        <v>2</v>
      </c>
      <c r="Y178" s="21" t="s">
        <v>13</v>
      </c>
      <c r="Z178" s="21" t="s">
        <v>85</v>
      </c>
      <c r="AA178" s="4"/>
      <c r="AB178" s="11" t="s">
        <v>8</v>
      </c>
      <c r="AC178" s="13" t="s">
        <v>1319</v>
      </c>
      <c r="AD178" s="11" t="s">
        <v>266</v>
      </c>
      <c r="AE178" s="11" t="s">
        <v>8</v>
      </c>
      <c r="AF178" s="21">
        <v>6</v>
      </c>
      <c r="AG178" s="12" t="str">
        <f t="shared" si="7"/>
        <v>2.B FE</v>
      </c>
    </row>
    <row r="179" spans="2:33" ht="28" x14ac:dyDescent="0.3">
      <c r="B179" s="33" t="s">
        <v>1422</v>
      </c>
      <c r="C179" s="11" t="s">
        <v>1228</v>
      </c>
      <c r="D179" s="13" t="s">
        <v>148</v>
      </c>
      <c r="E179" s="21"/>
      <c r="F179" s="37">
        <v>45097</v>
      </c>
      <c r="G179" s="11" t="s">
        <v>846</v>
      </c>
      <c r="H179" s="3"/>
      <c r="I179" s="24">
        <v>544310</v>
      </c>
      <c r="J179" s="24">
        <v>544310</v>
      </c>
      <c r="K179" s="24">
        <v>544161</v>
      </c>
      <c r="L179" s="24">
        <v>544163</v>
      </c>
      <c r="M179" s="24">
        <v>0</v>
      </c>
      <c r="N179" s="24">
        <v>147</v>
      </c>
      <c r="O179" s="24">
        <v>0</v>
      </c>
      <c r="P179" s="8">
        <f t="shared" si="5"/>
        <v>147</v>
      </c>
      <c r="Q179" s="24">
        <v>0</v>
      </c>
      <c r="R179" s="24">
        <v>544310</v>
      </c>
      <c r="S179" s="24">
        <v>0</v>
      </c>
      <c r="T179" s="24">
        <v>0</v>
      </c>
      <c r="U179" s="8">
        <f t="shared" si="6"/>
        <v>0</v>
      </c>
      <c r="V179" s="24">
        <v>13080</v>
      </c>
      <c r="W179" s="37">
        <v>50971</v>
      </c>
      <c r="X179" s="21">
        <v>1</v>
      </c>
      <c r="Y179" s="21" t="s">
        <v>1108</v>
      </c>
      <c r="Z179" s="21" t="s">
        <v>85</v>
      </c>
      <c r="AA179" s="4"/>
      <c r="AB179" s="11" t="s">
        <v>8</v>
      </c>
      <c r="AC179" s="13" t="s">
        <v>1157</v>
      </c>
      <c r="AD179" s="11" t="s">
        <v>266</v>
      </c>
      <c r="AE179" s="11" t="s">
        <v>8</v>
      </c>
      <c r="AF179" s="21">
        <v>6</v>
      </c>
      <c r="AG179" s="12" t="str">
        <f t="shared" si="7"/>
        <v>1.A FE</v>
      </c>
    </row>
    <row r="180" spans="2:33" ht="28" x14ac:dyDescent="0.3">
      <c r="B180" s="33" t="s">
        <v>343</v>
      </c>
      <c r="C180" s="11" t="s">
        <v>1229</v>
      </c>
      <c r="D180" s="13" t="s">
        <v>1059</v>
      </c>
      <c r="E180" s="21"/>
      <c r="F180" s="37">
        <v>45097</v>
      </c>
      <c r="G180" s="11" t="s">
        <v>846</v>
      </c>
      <c r="H180" s="3"/>
      <c r="I180" s="24">
        <v>544310</v>
      </c>
      <c r="J180" s="24">
        <v>544310</v>
      </c>
      <c r="K180" s="24">
        <v>544201</v>
      </c>
      <c r="L180" s="24">
        <v>544202</v>
      </c>
      <c r="M180" s="24">
        <v>0</v>
      </c>
      <c r="N180" s="24">
        <v>108</v>
      </c>
      <c r="O180" s="24">
        <v>0</v>
      </c>
      <c r="P180" s="8">
        <f t="shared" si="5"/>
        <v>108</v>
      </c>
      <c r="Q180" s="24">
        <v>0</v>
      </c>
      <c r="R180" s="24">
        <v>544310</v>
      </c>
      <c r="S180" s="24">
        <v>0</v>
      </c>
      <c r="T180" s="24">
        <v>0</v>
      </c>
      <c r="U180" s="8">
        <f t="shared" si="6"/>
        <v>0</v>
      </c>
      <c r="V180" s="24">
        <v>14180</v>
      </c>
      <c r="W180" s="37">
        <v>50971</v>
      </c>
      <c r="X180" s="21">
        <v>1</v>
      </c>
      <c r="Y180" s="21" t="s">
        <v>86</v>
      </c>
      <c r="Z180" s="21" t="s">
        <v>85</v>
      </c>
      <c r="AA180" s="4"/>
      <c r="AB180" s="11" t="s">
        <v>8</v>
      </c>
      <c r="AC180" s="13" t="s">
        <v>1157</v>
      </c>
      <c r="AD180" s="11" t="s">
        <v>266</v>
      </c>
      <c r="AE180" s="11" t="s">
        <v>8</v>
      </c>
      <c r="AF180" s="21">
        <v>6</v>
      </c>
      <c r="AG180" s="12" t="str">
        <f t="shared" si="7"/>
        <v>1.F FE</v>
      </c>
    </row>
    <row r="181" spans="2:33" ht="28" x14ac:dyDescent="0.3">
      <c r="B181" s="33" t="s">
        <v>701</v>
      </c>
      <c r="C181" s="11" t="s">
        <v>1060</v>
      </c>
      <c r="D181" s="13" t="s">
        <v>517</v>
      </c>
      <c r="E181" s="21"/>
      <c r="F181" s="37">
        <v>45097</v>
      </c>
      <c r="G181" s="11" t="s">
        <v>846</v>
      </c>
      <c r="H181" s="3"/>
      <c r="I181" s="24">
        <v>5000</v>
      </c>
      <c r="J181" s="24">
        <v>5000</v>
      </c>
      <c r="K181" s="24">
        <v>5000</v>
      </c>
      <c r="L181" s="24">
        <v>5000</v>
      </c>
      <c r="M181" s="24">
        <v>0</v>
      </c>
      <c r="N181" s="24">
        <v>0</v>
      </c>
      <c r="O181" s="24">
        <v>0</v>
      </c>
      <c r="P181" s="8">
        <f t="shared" si="5"/>
        <v>0</v>
      </c>
      <c r="Q181" s="24">
        <v>0</v>
      </c>
      <c r="R181" s="24">
        <v>5000</v>
      </c>
      <c r="S181" s="24">
        <v>0</v>
      </c>
      <c r="T181" s="24">
        <v>0</v>
      </c>
      <c r="U181" s="8">
        <f t="shared" si="6"/>
        <v>0</v>
      </c>
      <c r="V181" s="24">
        <v>90</v>
      </c>
      <c r="W181" s="37">
        <v>54808</v>
      </c>
      <c r="X181" s="21">
        <v>2</v>
      </c>
      <c r="Y181" s="21" t="s">
        <v>13</v>
      </c>
      <c r="Z181" s="21" t="s">
        <v>85</v>
      </c>
      <c r="AA181" s="4"/>
      <c r="AB181" s="11" t="s">
        <v>8</v>
      </c>
      <c r="AC181" s="13" t="s">
        <v>443</v>
      </c>
      <c r="AD181" s="11" t="s">
        <v>266</v>
      </c>
      <c r="AE181" s="11" t="s">
        <v>8</v>
      </c>
      <c r="AF181" s="21">
        <v>6</v>
      </c>
      <c r="AG181" s="12" t="str">
        <f t="shared" si="7"/>
        <v>2.B FE</v>
      </c>
    </row>
    <row r="182" spans="2:33" ht="28" x14ac:dyDescent="0.3">
      <c r="B182" s="33" t="s">
        <v>1061</v>
      </c>
      <c r="C182" s="11" t="s">
        <v>954</v>
      </c>
      <c r="D182" s="13" t="s">
        <v>1062</v>
      </c>
      <c r="E182" s="21"/>
      <c r="F182" s="37">
        <v>45097</v>
      </c>
      <c r="G182" s="11" t="s">
        <v>846</v>
      </c>
      <c r="H182" s="3"/>
      <c r="I182" s="24">
        <v>25000</v>
      </c>
      <c r="J182" s="24">
        <v>25000</v>
      </c>
      <c r="K182" s="24">
        <v>25000</v>
      </c>
      <c r="L182" s="24">
        <v>25000</v>
      </c>
      <c r="M182" s="24">
        <v>0</v>
      </c>
      <c r="N182" s="24">
        <v>0</v>
      </c>
      <c r="O182" s="24">
        <v>0</v>
      </c>
      <c r="P182" s="8">
        <f t="shared" si="5"/>
        <v>0</v>
      </c>
      <c r="Q182" s="24">
        <v>0</v>
      </c>
      <c r="R182" s="24">
        <v>25000</v>
      </c>
      <c r="S182" s="24">
        <v>0</v>
      </c>
      <c r="T182" s="24">
        <v>0</v>
      </c>
      <c r="U182" s="8">
        <f t="shared" si="6"/>
        <v>0</v>
      </c>
      <c r="V182" s="24">
        <v>275</v>
      </c>
      <c r="W182" s="37">
        <v>55385</v>
      </c>
      <c r="X182" s="21">
        <v>2</v>
      </c>
      <c r="Y182" s="21" t="s">
        <v>13</v>
      </c>
      <c r="Z182" s="21" t="s">
        <v>85</v>
      </c>
      <c r="AA182" s="4"/>
      <c r="AB182" s="11" t="s">
        <v>8</v>
      </c>
      <c r="AC182" s="13" t="s">
        <v>344</v>
      </c>
      <c r="AD182" s="11" t="s">
        <v>266</v>
      </c>
      <c r="AE182" s="11" t="s">
        <v>8</v>
      </c>
      <c r="AF182" s="21">
        <v>6</v>
      </c>
      <c r="AG182" s="12" t="str">
        <f t="shared" si="7"/>
        <v>2.B FE</v>
      </c>
    </row>
    <row r="183" spans="2:33" ht="28" x14ac:dyDescent="0.3">
      <c r="B183" s="33" t="s">
        <v>1423</v>
      </c>
      <c r="C183" s="11" t="s">
        <v>444</v>
      </c>
      <c r="D183" s="13" t="s">
        <v>445</v>
      </c>
      <c r="E183" s="21"/>
      <c r="F183" s="37">
        <v>45099</v>
      </c>
      <c r="G183" s="13" t="s">
        <v>799</v>
      </c>
      <c r="H183" s="3"/>
      <c r="I183" s="24">
        <v>5216530</v>
      </c>
      <c r="J183" s="24">
        <v>5500000</v>
      </c>
      <c r="K183" s="24">
        <v>5610275</v>
      </c>
      <c r="L183" s="24">
        <v>5552608</v>
      </c>
      <c r="M183" s="24">
        <v>0</v>
      </c>
      <c r="N183" s="24">
        <v>-8260</v>
      </c>
      <c r="O183" s="24">
        <v>0</v>
      </c>
      <c r="P183" s="8">
        <f t="shared" si="5"/>
        <v>-8260</v>
      </c>
      <c r="Q183" s="24">
        <v>0</v>
      </c>
      <c r="R183" s="24">
        <v>5544348</v>
      </c>
      <c r="S183" s="24">
        <v>0</v>
      </c>
      <c r="T183" s="24">
        <v>-327818</v>
      </c>
      <c r="U183" s="8">
        <f t="shared" si="6"/>
        <v>-327818</v>
      </c>
      <c r="V183" s="24">
        <v>153236</v>
      </c>
      <c r="W183" s="37">
        <v>46082</v>
      </c>
      <c r="X183" s="21">
        <v>2</v>
      </c>
      <c r="Y183" s="21" t="s">
        <v>1108</v>
      </c>
      <c r="Z183" s="21" t="s">
        <v>85</v>
      </c>
      <c r="AA183" s="4"/>
      <c r="AB183" s="11" t="s">
        <v>50</v>
      </c>
      <c r="AC183" s="13" t="s">
        <v>1323</v>
      </c>
      <c r="AD183" s="11" t="s">
        <v>8</v>
      </c>
      <c r="AE183" s="11" t="s">
        <v>8</v>
      </c>
      <c r="AF183" s="21">
        <v>6</v>
      </c>
      <c r="AG183" s="12" t="str">
        <f t="shared" si="7"/>
        <v>2.A FE</v>
      </c>
    </row>
    <row r="184" spans="2:33" ht="28" x14ac:dyDescent="0.3">
      <c r="B184" s="33" t="s">
        <v>345</v>
      </c>
      <c r="C184" s="11" t="s">
        <v>1063</v>
      </c>
      <c r="D184" s="13" t="s">
        <v>1064</v>
      </c>
      <c r="E184" s="21"/>
      <c r="F184" s="37">
        <v>45044</v>
      </c>
      <c r="G184" s="11" t="s">
        <v>1358</v>
      </c>
      <c r="H184" s="3"/>
      <c r="I184" s="24">
        <v>4923400</v>
      </c>
      <c r="J184" s="24">
        <v>5000000</v>
      </c>
      <c r="K184" s="24">
        <v>4995400</v>
      </c>
      <c r="L184" s="24">
        <v>4998147</v>
      </c>
      <c r="M184" s="24">
        <v>0</v>
      </c>
      <c r="N184" s="24">
        <v>228</v>
      </c>
      <c r="O184" s="24">
        <v>0</v>
      </c>
      <c r="P184" s="8">
        <f t="shared" si="5"/>
        <v>228</v>
      </c>
      <c r="Q184" s="24">
        <v>0</v>
      </c>
      <c r="R184" s="24">
        <v>4998375</v>
      </c>
      <c r="S184" s="24">
        <v>0</v>
      </c>
      <c r="T184" s="24">
        <v>-74975</v>
      </c>
      <c r="U184" s="8">
        <f t="shared" si="6"/>
        <v>-74975</v>
      </c>
      <c r="V184" s="24">
        <v>135639</v>
      </c>
      <c r="W184" s="37">
        <v>45884</v>
      </c>
      <c r="X184" s="21">
        <v>2</v>
      </c>
      <c r="Y184" s="21" t="s">
        <v>1108</v>
      </c>
      <c r="Z184" s="21" t="s">
        <v>85</v>
      </c>
      <c r="AA184" s="4"/>
      <c r="AB184" s="11" t="s">
        <v>51</v>
      </c>
      <c r="AC184" s="11" t="s">
        <v>518</v>
      </c>
      <c r="AD184" s="11" t="s">
        <v>519</v>
      </c>
      <c r="AE184" s="11" t="s">
        <v>8</v>
      </c>
      <c r="AF184" s="21">
        <v>6</v>
      </c>
      <c r="AG184" s="12" t="str">
        <f t="shared" si="7"/>
        <v>2.A FE</v>
      </c>
    </row>
    <row r="185" spans="2:33" ht="28" x14ac:dyDescent="0.3">
      <c r="B185" s="33" t="s">
        <v>702</v>
      </c>
      <c r="C185" s="11" t="s">
        <v>703</v>
      </c>
      <c r="D185" s="13" t="s">
        <v>1230</v>
      </c>
      <c r="E185" s="21"/>
      <c r="F185" s="37">
        <v>45089</v>
      </c>
      <c r="G185" s="13" t="s">
        <v>7</v>
      </c>
      <c r="H185" s="3"/>
      <c r="I185" s="24">
        <v>9604095</v>
      </c>
      <c r="J185" s="24">
        <v>10000000</v>
      </c>
      <c r="K185" s="24">
        <v>9521500</v>
      </c>
      <c r="L185" s="24">
        <v>9788902</v>
      </c>
      <c r="M185" s="24">
        <v>0</v>
      </c>
      <c r="N185" s="24">
        <v>31527</v>
      </c>
      <c r="O185" s="24">
        <v>0</v>
      </c>
      <c r="P185" s="8">
        <f t="shared" si="5"/>
        <v>31527</v>
      </c>
      <c r="Q185" s="24">
        <v>0</v>
      </c>
      <c r="R185" s="24">
        <v>9820429</v>
      </c>
      <c r="S185" s="24">
        <v>0</v>
      </c>
      <c r="T185" s="24">
        <v>-216334</v>
      </c>
      <c r="U185" s="8">
        <f t="shared" si="6"/>
        <v>-216334</v>
      </c>
      <c r="V185" s="24">
        <v>206484</v>
      </c>
      <c r="W185" s="37">
        <v>45962</v>
      </c>
      <c r="X185" s="21">
        <v>2</v>
      </c>
      <c r="Y185" s="21" t="s">
        <v>1108</v>
      </c>
      <c r="Z185" s="21" t="s">
        <v>85</v>
      </c>
      <c r="AA185" s="4"/>
      <c r="AB185" s="11" t="s">
        <v>520</v>
      </c>
      <c r="AC185" s="11" t="s">
        <v>1065</v>
      </c>
      <c r="AD185" s="11" t="s">
        <v>8</v>
      </c>
      <c r="AE185" s="11" t="s">
        <v>8</v>
      </c>
      <c r="AF185" s="21">
        <v>6</v>
      </c>
      <c r="AG185" s="12" t="str">
        <f t="shared" si="7"/>
        <v>2.A FE</v>
      </c>
    </row>
    <row r="186" spans="2:33" ht="28" x14ac:dyDescent="0.3">
      <c r="B186" s="33" t="s">
        <v>1066</v>
      </c>
      <c r="C186" s="11" t="s">
        <v>247</v>
      </c>
      <c r="D186" s="13" t="s">
        <v>615</v>
      </c>
      <c r="E186" s="21"/>
      <c r="F186" s="37">
        <v>45097</v>
      </c>
      <c r="G186" s="11" t="s">
        <v>846</v>
      </c>
      <c r="H186" s="3"/>
      <c r="I186" s="24">
        <v>320000</v>
      </c>
      <c r="J186" s="24">
        <v>320000</v>
      </c>
      <c r="K186" s="24">
        <v>319861</v>
      </c>
      <c r="L186" s="24">
        <v>319901</v>
      </c>
      <c r="M186" s="24">
        <v>0</v>
      </c>
      <c r="N186" s="24">
        <v>99</v>
      </c>
      <c r="O186" s="24">
        <v>0</v>
      </c>
      <c r="P186" s="8">
        <f t="shared" si="5"/>
        <v>99</v>
      </c>
      <c r="Q186" s="24">
        <v>0</v>
      </c>
      <c r="R186" s="24">
        <v>320000</v>
      </c>
      <c r="S186" s="24">
        <v>0</v>
      </c>
      <c r="T186" s="24">
        <v>0</v>
      </c>
      <c r="U186" s="8">
        <f t="shared" si="6"/>
        <v>0</v>
      </c>
      <c r="V186" s="24">
        <v>2787</v>
      </c>
      <c r="W186" s="37">
        <v>53194</v>
      </c>
      <c r="X186" s="21">
        <v>1</v>
      </c>
      <c r="Y186" s="21" t="s">
        <v>86</v>
      </c>
      <c r="Z186" s="21" t="s">
        <v>85</v>
      </c>
      <c r="AA186" s="4"/>
      <c r="AB186" s="11" t="s">
        <v>8</v>
      </c>
      <c r="AC186" s="13" t="s">
        <v>52</v>
      </c>
      <c r="AD186" s="11" t="s">
        <v>266</v>
      </c>
      <c r="AE186" s="11" t="s">
        <v>8</v>
      </c>
      <c r="AF186" s="21">
        <v>6</v>
      </c>
      <c r="AG186" s="12" t="str">
        <f t="shared" si="7"/>
        <v>1.F FE</v>
      </c>
    </row>
    <row r="187" spans="2:33" ht="28" x14ac:dyDescent="0.3">
      <c r="B187" s="33" t="s">
        <v>1424</v>
      </c>
      <c r="C187" s="11" t="s">
        <v>955</v>
      </c>
      <c r="D187" s="13" t="s">
        <v>871</v>
      </c>
      <c r="E187" s="21"/>
      <c r="F187" s="37">
        <v>45097</v>
      </c>
      <c r="G187" s="11" t="s">
        <v>846</v>
      </c>
      <c r="H187" s="3"/>
      <c r="I187" s="24">
        <v>82500</v>
      </c>
      <c r="J187" s="24">
        <v>82500</v>
      </c>
      <c r="K187" s="24">
        <v>82490</v>
      </c>
      <c r="L187" s="24">
        <v>82492</v>
      </c>
      <c r="M187" s="24">
        <v>0</v>
      </c>
      <c r="N187" s="24">
        <v>8</v>
      </c>
      <c r="O187" s="24">
        <v>0</v>
      </c>
      <c r="P187" s="8">
        <f t="shared" si="5"/>
        <v>8</v>
      </c>
      <c r="Q187" s="24">
        <v>0</v>
      </c>
      <c r="R187" s="24">
        <v>82500</v>
      </c>
      <c r="S187" s="24">
        <v>0</v>
      </c>
      <c r="T187" s="24">
        <v>0</v>
      </c>
      <c r="U187" s="8">
        <f t="shared" si="6"/>
        <v>0</v>
      </c>
      <c r="V187" s="24">
        <v>567</v>
      </c>
      <c r="W187" s="37">
        <v>53378</v>
      </c>
      <c r="X187" s="21">
        <v>1</v>
      </c>
      <c r="Y187" s="21" t="s">
        <v>86</v>
      </c>
      <c r="Z187" s="21" t="s">
        <v>85</v>
      </c>
      <c r="AA187" s="4"/>
      <c r="AB187" s="11" t="s">
        <v>8</v>
      </c>
      <c r="AC187" s="13" t="s">
        <v>1425</v>
      </c>
      <c r="AD187" s="11" t="s">
        <v>266</v>
      </c>
      <c r="AE187" s="11" t="s">
        <v>8</v>
      </c>
      <c r="AF187" s="21">
        <v>6</v>
      </c>
      <c r="AG187" s="12" t="str">
        <f t="shared" si="7"/>
        <v>1.F FE</v>
      </c>
    </row>
    <row r="188" spans="2:33" ht="28" x14ac:dyDescent="0.3">
      <c r="B188" s="33" t="s">
        <v>704</v>
      </c>
      <c r="C188" s="11" t="s">
        <v>705</v>
      </c>
      <c r="D188" s="13" t="s">
        <v>446</v>
      </c>
      <c r="E188" s="21"/>
      <c r="F188" s="37">
        <v>45071</v>
      </c>
      <c r="G188" s="11" t="s">
        <v>846</v>
      </c>
      <c r="H188" s="3"/>
      <c r="I188" s="24">
        <v>37500</v>
      </c>
      <c r="J188" s="24">
        <v>37500</v>
      </c>
      <c r="K188" s="24">
        <v>36883</v>
      </c>
      <c r="L188" s="24">
        <v>36930</v>
      </c>
      <c r="M188" s="24">
        <v>0</v>
      </c>
      <c r="N188" s="24">
        <v>570</v>
      </c>
      <c r="O188" s="24">
        <v>0</v>
      </c>
      <c r="P188" s="8">
        <f t="shared" si="5"/>
        <v>570</v>
      </c>
      <c r="Q188" s="24">
        <v>0</v>
      </c>
      <c r="R188" s="24">
        <v>37500</v>
      </c>
      <c r="S188" s="24">
        <v>0</v>
      </c>
      <c r="T188" s="24">
        <v>0</v>
      </c>
      <c r="U188" s="8">
        <f t="shared" si="6"/>
        <v>0</v>
      </c>
      <c r="V188" s="24">
        <v>477</v>
      </c>
      <c r="W188" s="37">
        <v>55390</v>
      </c>
      <c r="X188" s="21">
        <v>2</v>
      </c>
      <c r="Y188" s="21" t="s">
        <v>13</v>
      </c>
      <c r="Z188" s="21" t="s">
        <v>85</v>
      </c>
      <c r="AA188" s="4"/>
      <c r="AB188" s="11" t="s">
        <v>8</v>
      </c>
      <c r="AC188" s="13" t="s">
        <v>1426</v>
      </c>
      <c r="AD188" s="11" t="s">
        <v>266</v>
      </c>
      <c r="AE188" s="11" t="s">
        <v>8</v>
      </c>
      <c r="AF188" s="21">
        <v>6</v>
      </c>
      <c r="AG188" s="12" t="str">
        <f t="shared" si="7"/>
        <v>2.B FE</v>
      </c>
    </row>
    <row r="189" spans="2:33" ht="28" x14ac:dyDescent="0.3">
      <c r="B189" s="33" t="s">
        <v>1067</v>
      </c>
      <c r="C189" s="11" t="s">
        <v>53</v>
      </c>
      <c r="D189" s="13" t="s">
        <v>521</v>
      </c>
      <c r="E189" s="21"/>
      <c r="F189" s="37">
        <v>45097</v>
      </c>
      <c r="G189" s="11" t="s">
        <v>846</v>
      </c>
      <c r="H189" s="3"/>
      <c r="I189" s="24">
        <v>262500</v>
      </c>
      <c r="J189" s="24">
        <v>262500</v>
      </c>
      <c r="K189" s="24">
        <v>262395</v>
      </c>
      <c r="L189" s="24">
        <v>262422</v>
      </c>
      <c r="M189" s="24">
        <v>0</v>
      </c>
      <c r="N189" s="24">
        <v>78</v>
      </c>
      <c r="O189" s="24">
        <v>0</v>
      </c>
      <c r="P189" s="8">
        <f t="shared" si="5"/>
        <v>78</v>
      </c>
      <c r="Q189" s="24">
        <v>0</v>
      </c>
      <c r="R189" s="24">
        <v>262500</v>
      </c>
      <c r="S189" s="24">
        <v>0</v>
      </c>
      <c r="T189" s="24">
        <v>0</v>
      </c>
      <c r="U189" s="8">
        <f t="shared" si="6"/>
        <v>0</v>
      </c>
      <c r="V189" s="24">
        <v>2242</v>
      </c>
      <c r="W189" s="37">
        <v>53225</v>
      </c>
      <c r="X189" s="21">
        <v>1</v>
      </c>
      <c r="Y189" s="21" t="s">
        <v>86</v>
      </c>
      <c r="Z189" s="21" t="s">
        <v>85</v>
      </c>
      <c r="AA189" s="4"/>
      <c r="AB189" s="11" t="s">
        <v>8</v>
      </c>
      <c r="AC189" s="13" t="s">
        <v>800</v>
      </c>
      <c r="AD189" s="11" t="s">
        <v>266</v>
      </c>
      <c r="AE189" s="11" t="s">
        <v>8</v>
      </c>
      <c r="AF189" s="21">
        <v>6</v>
      </c>
      <c r="AG189" s="12" t="str">
        <f t="shared" si="7"/>
        <v>1.F FE</v>
      </c>
    </row>
    <row r="190" spans="2:33" ht="42" x14ac:dyDescent="0.3">
      <c r="B190" s="33" t="s">
        <v>1427</v>
      </c>
      <c r="C190" s="11" t="s">
        <v>1324</v>
      </c>
      <c r="D190" s="13" t="s">
        <v>616</v>
      </c>
      <c r="E190" s="21"/>
      <c r="F190" s="37">
        <v>45022</v>
      </c>
      <c r="G190" s="13" t="s">
        <v>7</v>
      </c>
      <c r="H190" s="3"/>
      <c r="I190" s="24">
        <v>1640000</v>
      </c>
      <c r="J190" s="24">
        <v>2000000</v>
      </c>
      <c r="K190" s="24">
        <v>1996250</v>
      </c>
      <c r="L190" s="24">
        <v>1565380</v>
      </c>
      <c r="M190" s="24">
        <v>431307</v>
      </c>
      <c r="N190" s="24">
        <v>88</v>
      </c>
      <c r="O190" s="24">
        <v>0</v>
      </c>
      <c r="P190" s="8">
        <f t="shared" si="5"/>
        <v>431395</v>
      </c>
      <c r="Q190" s="24">
        <v>0</v>
      </c>
      <c r="R190" s="24">
        <v>1996775</v>
      </c>
      <c r="S190" s="24">
        <v>0</v>
      </c>
      <c r="T190" s="24">
        <v>-356775</v>
      </c>
      <c r="U190" s="8">
        <f t="shared" si="6"/>
        <v>-356775</v>
      </c>
      <c r="V190" s="24">
        <v>37889</v>
      </c>
      <c r="W190" s="37">
        <v>48136</v>
      </c>
      <c r="X190" s="21">
        <v>3</v>
      </c>
      <c r="Y190" s="21" t="s">
        <v>1108</v>
      </c>
      <c r="Z190" s="21" t="s">
        <v>85</v>
      </c>
      <c r="AA190" s="4"/>
      <c r="AB190" s="11" t="s">
        <v>872</v>
      </c>
      <c r="AC190" s="13" t="s">
        <v>1068</v>
      </c>
      <c r="AD190" s="11" t="s">
        <v>266</v>
      </c>
      <c r="AE190" s="11" t="s">
        <v>8</v>
      </c>
      <c r="AF190" s="21">
        <v>6</v>
      </c>
      <c r="AG190" s="12" t="str">
        <f t="shared" si="7"/>
        <v>3.A FE</v>
      </c>
    </row>
    <row r="191" spans="2:33" ht="42" x14ac:dyDescent="0.3">
      <c r="B191" s="33" t="s">
        <v>347</v>
      </c>
      <c r="C191" s="11" t="s">
        <v>873</v>
      </c>
      <c r="D191" s="13" t="s">
        <v>617</v>
      </c>
      <c r="E191" s="21"/>
      <c r="F191" s="37">
        <v>45036</v>
      </c>
      <c r="G191" s="11" t="s">
        <v>846</v>
      </c>
      <c r="H191" s="3"/>
      <c r="I191" s="24">
        <v>2000000</v>
      </c>
      <c r="J191" s="24">
        <v>2000000</v>
      </c>
      <c r="K191" s="24">
        <v>1999967</v>
      </c>
      <c r="L191" s="24">
        <v>1999997</v>
      </c>
      <c r="M191" s="24">
        <v>0</v>
      </c>
      <c r="N191" s="24">
        <v>3</v>
      </c>
      <c r="O191" s="24">
        <v>0</v>
      </c>
      <c r="P191" s="8">
        <f t="shared" si="5"/>
        <v>3</v>
      </c>
      <c r="Q191" s="24">
        <v>0</v>
      </c>
      <c r="R191" s="24">
        <v>2000000</v>
      </c>
      <c r="S191" s="24">
        <v>0</v>
      </c>
      <c r="T191" s="24">
        <v>0</v>
      </c>
      <c r="U191" s="8">
        <f t="shared" si="6"/>
        <v>0</v>
      </c>
      <c r="V191" s="24">
        <v>15533</v>
      </c>
      <c r="W191" s="37">
        <v>45342</v>
      </c>
      <c r="X191" s="21">
        <v>2</v>
      </c>
      <c r="Y191" s="21" t="s">
        <v>13</v>
      </c>
      <c r="Z191" s="21" t="s">
        <v>85</v>
      </c>
      <c r="AA191" s="4"/>
      <c r="AB191" s="11" t="s">
        <v>8</v>
      </c>
      <c r="AC191" s="13" t="s">
        <v>801</v>
      </c>
      <c r="AD191" s="11" t="s">
        <v>266</v>
      </c>
      <c r="AE191" s="11" t="s">
        <v>8</v>
      </c>
      <c r="AF191" s="21">
        <v>6</v>
      </c>
      <c r="AG191" s="12" t="str">
        <f t="shared" si="7"/>
        <v>2.B FE</v>
      </c>
    </row>
    <row r="192" spans="2:33" ht="42" x14ac:dyDescent="0.3">
      <c r="B192" s="33" t="s">
        <v>706</v>
      </c>
      <c r="C192" s="11" t="s">
        <v>874</v>
      </c>
      <c r="D192" s="13" t="s">
        <v>1231</v>
      </c>
      <c r="E192" s="21"/>
      <c r="F192" s="37">
        <v>45097</v>
      </c>
      <c r="G192" s="11" t="s">
        <v>846</v>
      </c>
      <c r="H192" s="3"/>
      <c r="I192" s="24">
        <v>395714</v>
      </c>
      <c r="J192" s="24">
        <v>395714</v>
      </c>
      <c r="K192" s="24">
        <v>397122</v>
      </c>
      <c r="L192" s="24">
        <v>396746</v>
      </c>
      <c r="M192" s="24">
        <v>0</v>
      </c>
      <c r="N192" s="24">
        <v>-1032</v>
      </c>
      <c r="O192" s="24">
        <v>0</v>
      </c>
      <c r="P192" s="8">
        <f t="shared" si="5"/>
        <v>-1032</v>
      </c>
      <c r="Q192" s="24">
        <v>0</v>
      </c>
      <c r="R192" s="24">
        <v>395714</v>
      </c>
      <c r="S192" s="24">
        <v>0</v>
      </c>
      <c r="T192" s="24">
        <v>0</v>
      </c>
      <c r="U192" s="8">
        <f t="shared" si="6"/>
        <v>0</v>
      </c>
      <c r="V192" s="24">
        <v>4485</v>
      </c>
      <c r="W192" s="37">
        <v>53195</v>
      </c>
      <c r="X192" s="21">
        <v>1</v>
      </c>
      <c r="Y192" s="21" t="s">
        <v>86</v>
      </c>
      <c r="Z192" s="21" t="s">
        <v>85</v>
      </c>
      <c r="AA192" s="4"/>
      <c r="AB192" s="11" t="s">
        <v>8</v>
      </c>
      <c r="AC192" s="13" t="s">
        <v>875</v>
      </c>
      <c r="AD192" s="11" t="s">
        <v>266</v>
      </c>
      <c r="AE192" s="11" t="s">
        <v>8</v>
      </c>
      <c r="AF192" s="21">
        <v>6</v>
      </c>
      <c r="AG192" s="12" t="str">
        <f t="shared" si="7"/>
        <v>1.F FE</v>
      </c>
    </row>
    <row r="193" spans="2:33" ht="42" x14ac:dyDescent="0.3">
      <c r="B193" s="33" t="s">
        <v>1069</v>
      </c>
      <c r="C193" s="11" t="s">
        <v>1428</v>
      </c>
      <c r="D193" s="13" t="s">
        <v>1070</v>
      </c>
      <c r="E193" s="21"/>
      <c r="F193" s="37">
        <v>45097</v>
      </c>
      <c r="G193" s="11" t="s">
        <v>846</v>
      </c>
      <c r="H193" s="3"/>
      <c r="I193" s="24">
        <v>212500</v>
      </c>
      <c r="J193" s="24">
        <v>212500</v>
      </c>
      <c r="K193" s="24">
        <v>212460</v>
      </c>
      <c r="L193" s="24">
        <v>212470</v>
      </c>
      <c r="M193" s="24">
        <v>0</v>
      </c>
      <c r="N193" s="24">
        <v>30</v>
      </c>
      <c r="O193" s="24">
        <v>0</v>
      </c>
      <c r="P193" s="8">
        <f t="shared" si="5"/>
        <v>30</v>
      </c>
      <c r="Q193" s="24">
        <v>0</v>
      </c>
      <c r="R193" s="24">
        <v>212500</v>
      </c>
      <c r="S193" s="24">
        <v>0</v>
      </c>
      <c r="T193" s="24">
        <v>0</v>
      </c>
      <c r="U193" s="8">
        <f t="shared" si="6"/>
        <v>0</v>
      </c>
      <c r="V193" s="24">
        <v>1868</v>
      </c>
      <c r="W193" s="37">
        <v>53225</v>
      </c>
      <c r="X193" s="21">
        <v>1</v>
      </c>
      <c r="Y193" s="21" t="s">
        <v>86</v>
      </c>
      <c r="Z193" s="21" t="s">
        <v>85</v>
      </c>
      <c r="AA193" s="4"/>
      <c r="AB193" s="11" t="s">
        <v>8</v>
      </c>
      <c r="AC193" s="13" t="s">
        <v>876</v>
      </c>
      <c r="AD193" s="11" t="s">
        <v>266</v>
      </c>
      <c r="AE193" s="11" t="s">
        <v>8</v>
      </c>
      <c r="AF193" s="21">
        <v>6</v>
      </c>
      <c r="AG193" s="12" t="str">
        <f t="shared" si="7"/>
        <v>1.F FE</v>
      </c>
    </row>
    <row r="194" spans="2:33" ht="42" x14ac:dyDescent="0.3">
      <c r="B194" s="33" t="s">
        <v>1429</v>
      </c>
      <c r="C194" s="11" t="s">
        <v>802</v>
      </c>
      <c r="D194" s="13" t="s">
        <v>803</v>
      </c>
      <c r="E194" s="21"/>
      <c r="F194" s="37">
        <v>45097</v>
      </c>
      <c r="G194" s="11" t="s">
        <v>846</v>
      </c>
      <c r="H194" s="3"/>
      <c r="I194" s="24">
        <v>106250</v>
      </c>
      <c r="J194" s="24">
        <v>106250</v>
      </c>
      <c r="K194" s="24">
        <v>106231</v>
      </c>
      <c r="L194" s="24">
        <v>106235</v>
      </c>
      <c r="M194" s="24">
        <v>0</v>
      </c>
      <c r="N194" s="24">
        <v>15</v>
      </c>
      <c r="O194" s="24">
        <v>0</v>
      </c>
      <c r="P194" s="8">
        <f t="shared" si="5"/>
        <v>15</v>
      </c>
      <c r="Q194" s="24">
        <v>0</v>
      </c>
      <c r="R194" s="24">
        <v>106250</v>
      </c>
      <c r="S194" s="24">
        <v>0</v>
      </c>
      <c r="T194" s="24">
        <v>0</v>
      </c>
      <c r="U194" s="8">
        <f t="shared" si="6"/>
        <v>0</v>
      </c>
      <c r="V194" s="24">
        <v>1656</v>
      </c>
      <c r="W194" s="37">
        <v>53225</v>
      </c>
      <c r="X194" s="21">
        <v>2</v>
      </c>
      <c r="Y194" s="21" t="s">
        <v>13</v>
      </c>
      <c r="Z194" s="21" t="s">
        <v>85</v>
      </c>
      <c r="AA194" s="4"/>
      <c r="AB194" s="11" t="s">
        <v>8</v>
      </c>
      <c r="AC194" s="13" t="s">
        <v>876</v>
      </c>
      <c r="AD194" s="11" t="s">
        <v>266</v>
      </c>
      <c r="AE194" s="11" t="s">
        <v>8</v>
      </c>
      <c r="AF194" s="21">
        <v>6</v>
      </c>
      <c r="AG194" s="12" t="str">
        <f t="shared" si="7"/>
        <v>2.B FE</v>
      </c>
    </row>
    <row r="195" spans="2:33" ht="42" x14ac:dyDescent="0.3">
      <c r="B195" s="33" t="s">
        <v>348</v>
      </c>
      <c r="C195" s="11" t="s">
        <v>54</v>
      </c>
      <c r="D195" s="13" t="s">
        <v>149</v>
      </c>
      <c r="E195" s="21"/>
      <c r="F195" s="37">
        <v>45042</v>
      </c>
      <c r="G195" s="13" t="s">
        <v>7</v>
      </c>
      <c r="H195" s="3"/>
      <c r="I195" s="24">
        <v>1233895</v>
      </c>
      <c r="J195" s="24">
        <v>1300000</v>
      </c>
      <c r="K195" s="24">
        <v>1297231</v>
      </c>
      <c r="L195" s="24">
        <v>1298827</v>
      </c>
      <c r="M195" s="24">
        <v>0</v>
      </c>
      <c r="N195" s="24">
        <v>182</v>
      </c>
      <c r="O195" s="24">
        <v>0</v>
      </c>
      <c r="P195" s="8">
        <f t="shared" si="5"/>
        <v>182</v>
      </c>
      <c r="Q195" s="24">
        <v>0</v>
      </c>
      <c r="R195" s="24">
        <v>1299009</v>
      </c>
      <c r="S195" s="24">
        <v>0</v>
      </c>
      <c r="T195" s="24">
        <v>-65114</v>
      </c>
      <c r="U195" s="8">
        <f t="shared" si="6"/>
        <v>-65114</v>
      </c>
      <c r="V195" s="24">
        <v>20506</v>
      </c>
      <c r="W195" s="37">
        <v>45678</v>
      </c>
      <c r="X195" s="21">
        <v>1</v>
      </c>
      <c r="Y195" s="21" t="s">
        <v>1187</v>
      </c>
      <c r="Z195" s="21" t="s">
        <v>85</v>
      </c>
      <c r="AA195" s="4"/>
      <c r="AB195" s="11" t="s">
        <v>349</v>
      </c>
      <c r="AC195" s="13" t="s">
        <v>1158</v>
      </c>
      <c r="AD195" s="11" t="s">
        <v>1325</v>
      </c>
      <c r="AE195" s="11" t="s">
        <v>8</v>
      </c>
      <c r="AF195" s="21">
        <v>6</v>
      </c>
      <c r="AG195" s="12" t="str">
        <f t="shared" si="7"/>
        <v>1.E FE</v>
      </c>
    </row>
    <row r="196" spans="2:33" ht="28" x14ac:dyDescent="0.3">
      <c r="B196" s="33" t="s">
        <v>804</v>
      </c>
      <c r="C196" s="11" t="s">
        <v>1326</v>
      </c>
      <c r="D196" s="13" t="s">
        <v>55</v>
      </c>
      <c r="E196" s="21"/>
      <c r="F196" s="37">
        <v>45085</v>
      </c>
      <c r="G196" s="11" t="s">
        <v>920</v>
      </c>
      <c r="H196" s="3"/>
      <c r="I196" s="24">
        <v>2925270</v>
      </c>
      <c r="J196" s="24">
        <v>3000000</v>
      </c>
      <c r="K196" s="24">
        <v>3089850</v>
      </c>
      <c r="L196" s="24">
        <v>3024305</v>
      </c>
      <c r="M196" s="24">
        <v>0</v>
      </c>
      <c r="N196" s="24">
        <v>-9152</v>
      </c>
      <c r="O196" s="24">
        <v>0</v>
      </c>
      <c r="P196" s="8">
        <f t="shared" si="5"/>
        <v>-9152</v>
      </c>
      <c r="Q196" s="24">
        <v>0</v>
      </c>
      <c r="R196" s="24">
        <v>3015153</v>
      </c>
      <c r="S196" s="24">
        <v>0</v>
      </c>
      <c r="T196" s="24">
        <v>-89883</v>
      </c>
      <c r="U196" s="8">
        <f t="shared" si="6"/>
        <v>-89883</v>
      </c>
      <c r="V196" s="24">
        <v>47017</v>
      </c>
      <c r="W196" s="37">
        <v>45417</v>
      </c>
      <c r="X196" s="21">
        <v>1</v>
      </c>
      <c r="Y196" s="21" t="s">
        <v>1187</v>
      </c>
      <c r="Z196" s="21" t="s">
        <v>85</v>
      </c>
      <c r="AA196" s="4"/>
      <c r="AB196" s="11" t="s">
        <v>350</v>
      </c>
      <c r="AC196" s="11" t="s">
        <v>618</v>
      </c>
      <c r="AD196" s="11" t="s">
        <v>8</v>
      </c>
      <c r="AE196" s="11" t="s">
        <v>8</v>
      </c>
      <c r="AF196" s="21">
        <v>6</v>
      </c>
      <c r="AG196" s="12" t="str">
        <f t="shared" si="7"/>
        <v>1.E FE</v>
      </c>
    </row>
    <row r="197" spans="2:33" ht="28" x14ac:dyDescent="0.3">
      <c r="B197" s="33" t="s">
        <v>1159</v>
      </c>
      <c r="C197" s="11" t="s">
        <v>56</v>
      </c>
      <c r="D197" s="13" t="s">
        <v>1327</v>
      </c>
      <c r="E197" s="21"/>
      <c r="F197" s="37">
        <v>45063</v>
      </c>
      <c r="G197" s="11" t="s">
        <v>707</v>
      </c>
      <c r="H197" s="3"/>
      <c r="I197" s="24">
        <v>4892200</v>
      </c>
      <c r="J197" s="24">
        <v>5000000</v>
      </c>
      <c r="K197" s="24">
        <v>5117200</v>
      </c>
      <c r="L197" s="24">
        <v>5043816</v>
      </c>
      <c r="M197" s="24">
        <v>0</v>
      </c>
      <c r="N197" s="24">
        <v>-7940</v>
      </c>
      <c r="O197" s="24">
        <v>0</v>
      </c>
      <c r="P197" s="8">
        <f t="shared" si="5"/>
        <v>-7940</v>
      </c>
      <c r="Q197" s="24">
        <v>0</v>
      </c>
      <c r="R197" s="24">
        <v>5035876</v>
      </c>
      <c r="S197" s="24">
        <v>0</v>
      </c>
      <c r="T197" s="24">
        <v>-143676</v>
      </c>
      <c r="U197" s="8">
        <f t="shared" si="6"/>
        <v>-143676</v>
      </c>
      <c r="V197" s="24">
        <v>111094</v>
      </c>
      <c r="W197" s="37">
        <v>45738</v>
      </c>
      <c r="X197" s="21">
        <v>1</v>
      </c>
      <c r="Y197" s="21" t="s">
        <v>1187</v>
      </c>
      <c r="Z197" s="21" t="s">
        <v>85</v>
      </c>
      <c r="AA197" s="4"/>
      <c r="AB197" s="11" t="s">
        <v>350</v>
      </c>
      <c r="AC197" s="11" t="s">
        <v>618</v>
      </c>
      <c r="AD197" s="11" t="s">
        <v>8</v>
      </c>
      <c r="AE197" s="11" t="s">
        <v>8</v>
      </c>
      <c r="AF197" s="21">
        <v>6</v>
      </c>
      <c r="AG197" s="12" t="str">
        <f t="shared" si="7"/>
        <v>1.E FE</v>
      </c>
    </row>
    <row r="198" spans="2:33" ht="28" x14ac:dyDescent="0.3">
      <c r="B198" s="33" t="s">
        <v>351</v>
      </c>
      <c r="C198" s="11" t="s">
        <v>1328</v>
      </c>
      <c r="D198" s="13" t="s">
        <v>708</v>
      </c>
      <c r="E198" s="21"/>
      <c r="F198" s="37">
        <v>45085</v>
      </c>
      <c r="G198" s="13" t="s">
        <v>7</v>
      </c>
      <c r="H198" s="3"/>
      <c r="I198" s="24">
        <v>4885450</v>
      </c>
      <c r="J198" s="24">
        <v>5000000</v>
      </c>
      <c r="K198" s="24">
        <v>4999800</v>
      </c>
      <c r="L198" s="24">
        <v>5000005</v>
      </c>
      <c r="M198" s="24">
        <v>0</v>
      </c>
      <c r="N198" s="24">
        <v>-1</v>
      </c>
      <c r="O198" s="24">
        <v>0</v>
      </c>
      <c r="P198" s="8">
        <f t="shared" si="5"/>
        <v>-1</v>
      </c>
      <c r="Q198" s="24">
        <v>0</v>
      </c>
      <c r="R198" s="24">
        <v>5000004</v>
      </c>
      <c r="S198" s="24">
        <v>0</v>
      </c>
      <c r="T198" s="24">
        <v>-114554</v>
      </c>
      <c r="U198" s="8">
        <f t="shared" si="6"/>
        <v>-114554</v>
      </c>
      <c r="V198" s="24">
        <v>170313</v>
      </c>
      <c r="W198" s="37">
        <v>45853</v>
      </c>
      <c r="X198" s="21">
        <v>1</v>
      </c>
      <c r="Y198" s="21" t="s">
        <v>481</v>
      </c>
      <c r="Z198" s="21" t="s">
        <v>85</v>
      </c>
      <c r="AA198" s="4"/>
      <c r="AB198" s="11" t="s">
        <v>248</v>
      </c>
      <c r="AC198" s="11" t="s">
        <v>709</v>
      </c>
      <c r="AD198" s="11" t="s">
        <v>8</v>
      </c>
      <c r="AE198" s="11" t="s">
        <v>8</v>
      </c>
      <c r="AF198" s="21">
        <v>6</v>
      </c>
      <c r="AG198" s="12" t="str">
        <f t="shared" si="7"/>
        <v>1.G FE</v>
      </c>
    </row>
    <row r="199" spans="2:33" ht="42" x14ac:dyDescent="0.3">
      <c r="B199" s="33" t="s">
        <v>710</v>
      </c>
      <c r="C199" s="11" t="s">
        <v>150</v>
      </c>
      <c r="D199" s="13" t="s">
        <v>1329</v>
      </c>
      <c r="E199" s="21"/>
      <c r="F199" s="37">
        <v>45058</v>
      </c>
      <c r="G199" s="11" t="s">
        <v>687</v>
      </c>
      <c r="H199" s="3"/>
      <c r="I199" s="24">
        <v>284290</v>
      </c>
      <c r="J199" s="24">
        <v>284290</v>
      </c>
      <c r="K199" s="24">
        <v>294892</v>
      </c>
      <c r="L199" s="24">
        <v>291246</v>
      </c>
      <c r="M199" s="24">
        <v>0</v>
      </c>
      <c r="N199" s="24">
        <v>-6955</v>
      </c>
      <c r="O199" s="24">
        <v>0</v>
      </c>
      <c r="P199" s="8">
        <f t="shared" si="5"/>
        <v>-6955</v>
      </c>
      <c r="Q199" s="24">
        <v>0</v>
      </c>
      <c r="R199" s="24">
        <v>284290</v>
      </c>
      <c r="S199" s="24">
        <v>0</v>
      </c>
      <c r="T199" s="24">
        <v>0</v>
      </c>
      <c r="U199" s="8">
        <f t="shared" si="6"/>
        <v>0</v>
      </c>
      <c r="V199" s="24">
        <v>3831</v>
      </c>
      <c r="W199" s="37">
        <v>46519</v>
      </c>
      <c r="X199" s="21">
        <v>1</v>
      </c>
      <c r="Y199" s="21" t="s">
        <v>746</v>
      </c>
      <c r="Z199" s="21" t="s">
        <v>85</v>
      </c>
      <c r="AA199" s="4"/>
      <c r="AB199" s="11" t="s">
        <v>8</v>
      </c>
      <c r="AC199" s="13" t="s">
        <v>1232</v>
      </c>
      <c r="AD199" s="13" t="s">
        <v>1232</v>
      </c>
      <c r="AE199" s="11" t="s">
        <v>8</v>
      </c>
      <c r="AF199" s="21">
        <v>6</v>
      </c>
      <c r="AG199" s="12" t="str">
        <f t="shared" si="7"/>
        <v>1.D FE</v>
      </c>
    </row>
    <row r="200" spans="2:33" ht="42" x14ac:dyDescent="0.3">
      <c r="B200" s="33" t="s">
        <v>1071</v>
      </c>
      <c r="C200" s="11" t="s">
        <v>1330</v>
      </c>
      <c r="D200" s="13" t="s">
        <v>1233</v>
      </c>
      <c r="E200" s="21"/>
      <c r="F200" s="37">
        <v>45047</v>
      </c>
      <c r="G200" s="11" t="s">
        <v>687</v>
      </c>
      <c r="H200" s="3"/>
      <c r="I200" s="24">
        <v>127635</v>
      </c>
      <c r="J200" s="24">
        <v>127635</v>
      </c>
      <c r="K200" s="24">
        <v>128112</v>
      </c>
      <c r="L200" s="24">
        <v>128011</v>
      </c>
      <c r="M200" s="24">
        <v>0</v>
      </c>
      <c r="N200" s="24">
        <v>-376</v>
      </c>
      <c r="O200" s="24">
        <v>0</v>
      </c>
      <c r="P200" s="8">
        <f t="shared" si="5"/>
        <v>-376</v>
      </c>
      <c r="Q200" s="24">
        <v>0</v>
      </c>
      <c r="R200" s="24">
        <v>127635</v>
      </c>
      <c r="S200" s="24">
        <v>0</v>
      </c>
      <c r="T200" s="24">
        <v>0</v>
      </c>
      <c r="U200" s="8">
        <f t="shared" si="6"/>
        <v>0</v>
      </c>
      <c r="V200" s="24">
        <v>1723</v>
      </c>
      <c r="W200" s="37">
        <v>48335</v>
      </c>
      <c r="X200" s="21">
        <v>1</v>
      </c>
      <c r="Y200" s="21" t="s">
        <v>86</v>
      </c>
      <c r="Z200" s="21" t="s">
        <v>85</v>
      </c>
      <c r="AA200" s="4"/>
      <c r="AB200" s="11" t="s">
        <v>8</v>
      </c>
      <c r="AC200" s="13" t="s">
        <v>523</v>
      </c>
      <c r="AD200" s="13" t="s">
        <v>523</v>
      </c>
      <c r="AE200" s="11" t="s">
        <v>8</v>
      </c>
      <c r="AF200" s="21">
        <v>6</v>
      </c>
      <c r="AG200" s="12" t="str">
        <f t="shared" si="7"/>
        <v>1.F FE</v>
      </c>
    </row>
    <row r="201" spans="2:33" ht="28" x14ac:dyDescent="0.3">
      <c r="B201" s="33" t="s">
        <v>1430</v>
      </c>
      <c r="C201" s="11" t="s">
        <v>249</v>
      </c>
      <c r="D201" s="13" t="s">
        <v>1234</v>
      </c>
      <c r="E201" s="21"/>
      <c r="F201" s="37">
        <v>45061</v>
      </c>
      <c r="G201" s="11" t="s">
        <v>270</v>
      </c>
      <c r="H201" s="3"/>
      <c r="I201" s="24">
        <v>4960950</v>
      </c>
      <c r="J201" s="24">
        <v>5000000</v>
      </c>
      <c r="K201" s="24">
        <v>4994750</v>
      </c>
      <c r="L201" s="24">
        <v>4997539</v>
      </c>
      <c r="M201" s="24">
        <v>0</v>
      </c>
      <c r="N201" s="24">
        <v>391</v>
      </c>
      <c r="O201" s="24">
        <v>0</v>
      </c>
      <c r="P201" s="8">
        <f t="shared" si="5"/>
        <v>391</v>
      </c>
      <c r="Q201" s="24">
        <v>0</v>
      </c>
      <c r="R201" s="24">
        <v>4997930</v>
      </c>
      <c r="S201" s="24">
        <v>0</v>
      </c>
      <c r="T201" s="24">
        <v>-36980</v>
      </c>
      <c r="U201" s="8">
        <f t="shared" si="6"/>
        <v>-36980</v>
      </c>
      <c r="V201" s="24">
        <v>121117</v>
      </c>
      <c r="W201" s="37">
        <v>45748</v>
      </c>
      <c r="X201" s="21">
        <v>1</v>
      </c>
      <c r="Y201" s="21" t="s">
        <v>86</v>
      </c>
      <c r="Z201" s="21" t="s">
        <v>85</v>
      </c>
      <c r="AA201" s="4"/>
      <c r="AB201" s="11" t="s">
        <v>956</v>
      </c>
      <c r="AC201" s="11" t="s">
        <v>151</v>
      </c>
      <c r="AD201" s="11" t="s">
        <v>8</v>
      </c>
      <c r="AE201" s="11" t="s">
        <v>8</v>
      </c>
      <c r="AF201" s="21">
        <v>6</v>
      </c>
      <c r="AG201" s="12" t="str">
        <f t="shared" si="7"/>
        <v>1.F FE</v>
      </c>
    </row>
    <row r="202" spans="2:33" ht="28" x14ac:dyDescent="0.3">
      <c r="B202" s="33" t="s">
        <v>352</v>
      </c>
      <c r="C202" s="11" t="s">
        <v>711</v>
      </c>
      <c r="D202" s="13" t="s">
        <v>1160</v>
      </c>
      <c r="E202" s="21"/>
      <c r="F202" s="37">
        <v>45061</v>
      </c>
      <c r="G202" s="13" t="s">
        <v>7</v>
      </c>
      <c r="H202" s="3"/>
      <c r="I202" s="24">
        <v>1968320</v>
      </c>
      <c r="J202" s="24">
        <v>2000000</v>
      </c>
      <c r="K202" s="24">
        <v>1995980</v>
      </c>
      <c r="L202" s="24">
        <v>1998172</v>
      </c>
      <c r="M202" s="24">
        <v>0</v>
      </c>
      <c r="N202" s="24">
        <v>223</v>
      </c>
      <c r="O202" s="24">
        <v>0</v>
      </c>
      <c r="P202" s="8">
        <f t="shared" si="5"/>
        <v>223</v>
      </c>
      <c r="Q202" s="24">
        <v>0</v>
      </c>
      <c r="R202" s="24">
        <v>1998395</v>
      </c>
      <c r="S202" s="24">
        <v>0</v>
      </c>
      <c r="T202" s="24">
        <v>-30075</v>
      </c>
      <c r="U202" s="8">
        <f t="shared" si="6"/>
        <v>-30075</v>
      </c>
      <c r="V202" s="24">
        <v>31244</v>
      </c>
      <c r="W202" s="37">
        <v>46006</v>
      </c>
      <c r="X202" s="21">
        <v>1</v>
      </c>
      <c r="Y202" s="21" t="s">
        <v>86</v>
      </c>
      <c r="Z202" s="21" t="s">
        <v>85</v>
      </c>
      <c r="AA202" s="4"/>
      <c r="AB202" s="11" t="s">
        <v>1331</v>
      </c>
      <c r="AC202" s="11" t="s">
        <v>353</v>
      </c>
      <c r="AD202" s="11" t="s">
        <v>8</v>
      </c>
      <c r="AE202" s="11" t="s">
        <v>8</v>
      </c>
      <c r="AF202" s="21">
        <v>6</v>
      </c>
      <c r="AG202" s="12" t="str">
        <f t="shared" si="7"/>
        <v>1.F FE</v>
      </c>
    </row>
    <row r="203" spans="2:33" ht="42" x14ac:dyDescent="0.3">
      <c r="B203" s="33" t="s">
        <v>712</v>
      </c>
      <c r="C203" s="11" t="s">
        <v>1235</v>
      </c>
      <c r="D203" s="13" t="s">
        <v>1332</v>
      </c>
      <c r="E203" s="21"/>
      <c r="F203" s="37">
        <v>45097</v>
      </c>
      <c r="G203" s="11" t="s">
        <v>846</v>
      </c>
      <c r="H203" s="3"/>
      <c r="I203" s="24">
        <v>134571</v>
      </c>
      <c r="J203" s="24">
        <v>134571</v>
      </c>
      <c r="K203" s="24">
        <v>135536</v>
      </c>
      <c r="L203" s="24">
        <v>135146</v>
      </c>
      <c r="M203" s="24">
        <v>0</v>
      </c>
      <c r="N203" s="24">
        <v>-574</v>
      </c>
      <c r="O203" s="24">
        <v>0</v>
      </c>
      <c r="P203" s="8">
        <f t="shared" si="5"/>
        <v>-574</v>
      </c>
      <c r="Q203" s="24">
        <v>0</v>
      </c>
      <c r="R203" s="24">
        <v>134571</v>
      </c>
      <c r="S203" s="24">
        <v>0</v>
      </c>
      <c r="T203" s="24">
        <v>0</v>
      </c>
      <c r="U203" s="8">
        <f t="shared" si="6"/>
        <v>0</v>
      </c>
      <c r="V203" s="24">
        <v>1997</v>
      </c>
      <c r="W203" s="37">
        <v>49725</v>
      </c>
      <c r="X203" s="21">
        <v>1</v>
      </c>
      <c r="Y203" s="21" t="s">
        <v>1108</v>
      </c>
      <c r="Z203" s="21" t="s">
        <v>85</v>
      </c>
      <c r="AA203" s="4"/>
      <c r="AB203" s="11" t="s">
        <v>8</v>
      </c>
      <c r="AC203" s="13" t="s">
        <v>1431</v>
      </c>
      <c r="AD203" s="11" t="s">
        <v>266</v>
      </c>
      <c r="AE203" s="11" t="s">
        <v>8</v>
      </c>
      <c r="AF203" s="21">
        <v>6</v>
      </c>
      <c r="AG203" s="12" t="str">
        <f t="shared" si="7"/>
        <v>1.A FE</v>
      </c>
    </row>
    <row r="204" spans="2:33" x14ac:dyDescent="0.3">
      <c r="B204" s="33" t="s">
        <v>1072</v>
      </c>
      <c r="C204" s="11" t="s">
        <v>1236</v>
      </c>
      <c r="D204" s="13" t="s">
        <v>57</v>
      </c>
      <c r="E204" s="21"/>
      <c r="F204" s="37">
        <v>45078</v>
      </c>
      <c r="G204" s="11" t="s">
        <v>270</v>
      </c>
      <c r="H204" s="3"/>
      <c r="I204" s="24">
        <v>4902600</v>
      </c>
      <c r="J204" s="24">
        <v>5000000</v>
      </c>
      <c r="K204" s="24">
        <v>5052990</v>
      </c>
      <c r="L204" s="24">
        <v>5025248</v>
      </c>
      <c r="M204" s="24">
        <v>0</v>
      </c>
      <c r="N204" s="24">
        <v>-3410</v>
      </c>
      <c r="O204" s="24">
        <v>0</v>
      </c>
      <c r="P204" s="8">
        <f t="shared" si="5"/>
        <v>-3410</v>
      </c>
      <c r="Q204" s="24">
        <v>0</v>
      </c>
      <c r="R204" s="24">
        <v>5021838</v>
      </c>
      <c r="S204" s="24">
        <v>0</v>
      </c>
      <c r="T204" s="24">
        <v>-119238</v>
      </c>
      <c r="U204" s="8">
        <f t="shared" si="6"/>
        <v>-119238</v>
      </c>
      <c r="V204" s="24">
        <v>167917</v>
      </c>
      <c r="W204" s="37">
        <v>46096</v>
      </c>
      <c r="X204" s="21">
        <v>2</v>
      </c>
      <c r="Y204" s="21" t="s">
        <v>13</v>
      </c>
      <c r="Z204" s="21" t="s">
        <v>85</v>
      </c>
      <c r="AA204" s="4"/>
      <c r="AB204" s="11" t="s">
        <v>447</v>
      </c>
      <c r="AC204" s="11" t="s">
        <v>1237</v>
      </c>
      <c r="AD204" s="11" t="s">
        <v>8</v>
      </c>
      <c r="AE204" s="11" t="s">
        <v>8</v>
      </c>
      <c r="AF204" s="21">
        <v>6</v>
      </c>
      <c r="AG204" s="12" t="str">
        <f t="shared" si="7"/>
        <v>2.B FE</v>
      </c>
    </row>
    <row r="205" spans="2:33" ht="28" x14ac:dyDescent="0.3">
      <c r="B205" s="33" t="s">
        <v>58</v>
      </c>
      <c r="C205" s="11" t="s">
        <v>619</v>
      </c>
      <c r="D205" s="13" t="s">
        <v>805</v>
      </c>
      <c r="E205" s="21"/>
      <c r="F205" s="37">
        <v>45029</v>
      </c>
      <c r="G205" s="11" t="s">
        <v>270</v>
      </c>
      <c r="H205" s="3"/>
      <c r="I205" s="24">
        <v>4964400</v>
      </c>
      <c r="J205" s="24">
        <v>5000000</v>
      </c>
      <c r="K205" s="24">
        <v>5073340</v>
      </c>
      <c r="L205" s="24">
        <v>5029505</v>
      </c>
      <c r="M205" s="24">
        <v>0</v>
      </c>
      <c r="N205" s="24">
        <v>-3713</v>
      </c>
      <c r="O205" s="24">
        <v>0</v>
      </c>
      <c r="P205" s="8">
        <f t="shared" si="5"/>
        <v>-3713</v>
      </c>
      <c r="Q205" s="24">
        <v>0</v>
      </c>
      <c r="R205" s="24">
        <v>5025792</v>
      </c>
      <c r="S205" s="24">
        <v>0</v>
      </c>
      <c r="T205" s="24">
        <v>-61392</v>
      </c>
      <c r="U205" s="8">
        <f t="shared" si="6"/>
        <v>-61392</v>
      </c>
      <c r="V205" s="24">
        <v>54729</v>
      </c>
      <c r="W205" s="37">
        <v>45834</v>
      </c>
      <c r="X205" s="21">
        <v>1</v>
      </c>
      <c r="Y205" s="21" t="s">
        <v>380</v>
      </c>
      <c r="Z205" s="21" t="s">
        <v>85</v>
      </c>
      <c r="AA205" s="4"/>
      <c r="AB205" s="11" t="s">
        <v>22</v>
      </c>
      <c r="AC205" s="11" t="s">
        <v>1276</v>
      </c>
      <c r="AD205" s="11" t="s">
        <v>8</v>
      </c>
      <c r="AE205" s="11" t="s">
        <v>8</v>
      </c>
      <c r="AF205" s="21">
        <v>6</v>
      </c>
      <c r="AG205" s="12" t="str">
        <f t="shared" si="7"/>
        <v>1.C FE</v>
      </c>
    </row>
    <row r="206" spans="2:33" ht="28" x14ac:dyDescent="0.3">
      <c r="B206" s="33" t="s">
        <v>448</v>
      </c>
      <c r="C206" s="11" t="s">
        <v>957</v>
      </c>
      <c r="D206" s="13" t="s">
        <v>713</v>
      </c>
      <c r="E206" s="21"/>
      <c r="F206" s="37">
        <v>45092</v>
      </c>
      <c r="G206" s="11" t="s">
        <v>846</v>
      </c>
      <c r="H206" s="3"/>
      <c r="I206" s="24">
        <v>10000</v>
      </c>
      <c r="J206" s="24">
        <v>10000</v>
      </c>
      <c r="K206" s="24">
        <v>10000</v>
      </c>
      <c r="L206" s="24">
        <v>10000</v>
      </c>
      <c r="M206" s="24">
        <v>0</v>
      </c>
      <c r="N206" s="24">
        <v>0</v>
      </c>
      <c r="O206" s="24">
        <v>0</v>
      </c>
      <c r="P206" s="8">
        <f t="shared" si="5"/>
        <v>0</v>
      </c>
      <c r="Q206" s="24">
        <v>0</v>
      </c>
      <c r="R206" s="24">
        <v>10000</v>
      </c>
      <c r="S206" s="24">
        <v>0</v>
      </c>
      <c r="T206" s="24">
        <v>0</v>
      </c>
      <c r="U206" s="8">
        <f t="shared" si="6"/>
        <v>0</v>
      </c>
      <c r="V206" s="24">
        <v>189</v>
      </c>
      <c r="W206" s="37">
        <v>54589</v>
      </c>
      <c r="X206" s="21">
        <v>2</v>
      </c>
      <c r="Y206" s="21" t="s">
        <v>13</v>
      </c>
      <c r="Z206" s="21" t="s">
        <v>85</v>
      </c>
      <c r="AA206" s="4"/>
      <c r="AB206" s="11" t="s">
        <v>8</v>
      </c>
      <c r="AC206" s="13" t="s">
        <v>714</v>
      </c>
      <c r="AD206" s="11" t="s">
        <v>266</v>
      </c>
      <c r="AE206" s="11" t="s">
        <v>8</v>
      </c>
      <c r="AF206" s="21">
        <v>6</v>
      </c>
      <c r="AG206" s="12" t="str">
        <f t="shared" si="7"/>
        <v>2.B FE</v>
      </c>
    </row>
    <row r="207" spans="2:33" ht="28" x14ac:dyDescent="0.3">
      <c r="B207" s="33" t="s">
        <v>806</v>
      </c>
      <c r="C207" s="11" t="s">
        <v>1333</v>
      </c>
      <c r="D207" s="13" t="s">
        <v>621</v>
      </c>
      <c r="E207" s="21"/>
      <c r="F207" s="37">
        <v>45092</v>
      </c>
      <c r="G207" s="11" t="s">
        <v>846</v>
      </c>
      <c r="H207" s="3"/>
      <c r="I207" s="24">
        <v>25000</v>
      </c>
      <c r="J207" s="24">
        <v>25000</v>
      </c>
      <c r="K207" s="24">
        <v>25000</v>
      </c>
      <c r="L207" s="24">
        <v>25000</v>
      </c>
      <c r="M207" s="24">
        <v>0</v>
      </c>
      <c r="N207" s="24">
        <v>0</v>
      </c>
      <c r="O207" s="24">
        <v>0</v>
      </c>
      <c r="P207" s="8">
        <f t="shared" si="5"/>
        <v>0</v>
      </c>
      <c r="Q207" s="24">
        <v>0</v>
      </c>
      <c r="R207" s="24">
        <v>25000</v>
      </c>
      <c r="S207" s="24">
        <v>0</v>
      </c>
      <c r="T207" s="24">
        <v>0</v>
      </c>
      <c r="U207" s="8">
        <f t="shared" si="6"/>
        <v>0</v>
      </c>
      <c r="V207" s="24">
        <v>347</v>
      </c>
      <c r="W207" s="37">
        <v>55319</v>
      </c>
      <c r="X207" s="21">
        <v>2</v>
      </c>
      <c r="Y207" s="21" t="s">
        <v>13</v>
      </c>
      <c r="Z207" s="21" t="s">
        <v>85</v>
      </c>
      <c r="AA207" s="4"/>
      <c r="AB207" s="11" t="s">
        <v>8</v>
      </c>
      <c r="AC207" s="13" t="s">
        <v>1432</v>
      </c>
      <c r="AD207" s="11" t="s">
        <v>266</v>
      </c>
      <c r="AE207" s="11" t="s">
        <v>8</v>
      </c>
      <c r="AF207" s="21">
        <v>6</v>
      </c>
      <c r="AG207" s="12" t="str">
        <f t="shared" si="7"/>
        <v>2.B FE</v>
      </c>
    </row>
    <row r="208" spans="2:33" ht="56" x14ac:dyDescent="0.3">
      <c r="B208" s="33" t="s">
        <v>1433</v>
      </c>
      <c r="C208" s="11" t="s">
        <v>1238</v>
      </c>
      <c r="D208" s="13" t="s">
        <v>354</v>
      </c>
      <c r="E208" s="21"/>
      <c r="F208" s="37">
        <v>45092</v>
      </c>
      <c r="G208" s="11" t="s">
        <v>846</v>
      </c>
      <c r="H208" s="3"/>
      <c r="I208" s="24">
        <v>242260</v>
      </c>
      <c r="J208" s="24">
        <v>242260</v>
      </c>
      <c r="K208" s="24">
        <v>242258</v>
      </c>
      <c r="L208" s="24">
        <v>242259</v>
      </c>
      <c r="M208" s="24">
        <v>0</v>
      </c>
      <c r="N208" s="24">
        <v>1</v>
      </c>
      <c r="O208" s="24">
        <v>0</v>
      </c>
      <c r="P208" s="8">
        <f t="shared" si="5"/>
        <v>1</v>
      </c>
      <c r="Q208" s="24">
        <v>0</v>
      </c>
      <c r="R208" s="24">
        <v>242260</v>
      </c>
      <c r="S208" s="24">
        <v>0</v>
      </c>
      <c r="T208" s="24">
        <v>0</v>
      </c>
      <c r="U208" s="8">
        <f t="shared" si="6"/>
        <v>0</v>
      </c>
      <c r="V208" s="24">
        <v>1911</v>
      </c>
      <c r="W208" s="37">
        <v>49658</v>
      </c>
      <c r="X208" s="21">
        <v>1</v>
      </c>
      <c r="Y208" s="21" t="s">
        <v>1108</v>
      </c>
      <c r="Z208" s="21" t="s">
        <v>85</v>
      </c>
      <c r="AA208" s="4"/>
      <c r="AB208" s="11" t="s">
        <v>8</v>
      </c>
      <c r="AC208" s="13" t="s">
        <v>958</v>
      </c>
      <c r="AD208" s="13" t="s">
        <v>958</v>
      </c>
      <c r="AE208" s="11" t="s">
        <v>8</v>
      </c>
      <c r="AF208" s="21">
        <v>6</v>
      </c>
      <c r="AG208" s="12" t="str">
        <f t="shared" si="7"/>
        <v>1.A FE</v>
      </c>
    </row>
    <row r="209" spans="2:33" ht="28" x14ac:dyDescent="0.3">
      <c r="B209" s="33" t="s">
        <v>355</v>
      </c>
      <c r="C209" s="11" t="s">
        <v>1434</v>
      </c>
      <c r="D209" s="13" t="s">
        <v>1239</v>
      </c>
      <c r="E209" s="21"/>
      <c r="F209" s="37">
        <v>45057</v>
      </c>
      <c r="G209" s="11" t="s">
        <v>270</v>
      </c>
      <c r="H209" s="3"/>
      <c r="I209" s="24">
        <v>5276026</v>
      </c>
      <c r="J209" s="24">
        <v>5477000</v>
      </c>
      <c r="K209" s="24">
        <v>5191110</v>
      </c>
      <c r="L209" s="24">
        <v>5333236</v>
      </c>
      <c r="M209" s="24">
        <v>0</v>
      </c>
      <c r="N209" s="24">
        <v>13138</v>
      </c>
      <c r="O209" s="24">
        <v>0</v>
      </c>
      <c r="P209" s="8">
        <f t="shared" si="5"/>
        <v>13138</v>
      </c>
      <c r="Q209" s="24">
        <v>0</v>
      </c>
      <c r="R209" s="24">
        <v>5346374</v>
      </c>
      <c r="S209" s="24">
        <v>0</v>
      </c>
      <c r="T209" s="24">
        <v>-70348</v>
      </c>
      <c r="U209" s="8">
        <f t="shared" si="6"/>
        <v>-70348</v>
      </c>
      <c r="V209" s="24">
        <v>144879</v>
      </c>
      <c r="W209" s="37">
        <v>46249</v>
      </c>
      <c r="X209" s="21">
        <v>2</v>
      </c>
      <c r="Y209" s="21" t="s">
        <v>13</v>
      </c>
      <c r="Z209" s="21" t="s">
        <v>85</v>
      </c>
      <c r="AA209" s="4"/>
      <c r="AB209" s="11" t="s">
        <v>807</v>
      </c>
      <c r="AC209" s="11" t="s">
        <v>877</v>
      </c>
      <c r="AD209" s="11" t="s">
        <v>8</v>
      </c>
      <c r="AE209" s="11" t="s">
        <v>8</v>
      </c>
      <c r="AF209" s="21">
        <v>6</v>
      </c>
      <c r="AG209" s="12" t="str">
        <f t="shared" si="7"/>
        <v>2.B FE</v>
      </c>
    </row>
    <row r="210" spans="2:33" x14ac:dyDescent="0.3">
      <c r="B210" s="33" t="s">
        <v>715</v>
      </c>
      <c r="C210" s="11" t="s">
        <v>622</v>
      </c>
      <c r="D210" s="13" t="s">
        <v>524</v>
      </c>
      <c r="E210" s="21" t="s">
        <v>1108</v>
      </c>
      <c r="F210" s="37">
        <v>45083</v>
      </c>
      <c r="G210" s="11" t="s">
        <v>268</v>
      </c>
      <c r="H210" s="3"/>
      <c r="I210" s="24">
        <v>2862420</v>
      </c>
      <c r="J210" s="24">
        <v>3000000</v>
      </c>
      <c r="K210" s="24">
        <v>2994420</v>
      </c>
      <c r="L210" s="24">
        <v>2997754</v>
      </c>
      <c r="M210" s="24">
        <v>0</v>
      </c>
      <c r="N210" s="24">
        <v>471</v>
      </c>
      <c r="O210" s="24">
        <v>0</v>
      </c>
      <c r="P210" s="8">
        <f t="shared" si="5"/>
        <v>471</v>
      </c>
      <c r="Q210" s="24">
        <v>0</v>
      </c>
      <c r="R210" s="24">
        <v>2998225</v>
      </c>
      <c r="S210" s="24">
        <v>0</v>
      </c>
      <c r="T210" s="24">
        <v>-135805</v>
      </c>
      <c r="U210" s="8">
        <f t="shared" si="6"/>
        <v>-135805</v>
      </c>
      <c r="V210" s="24">
        <v>67292</v>
      </c>
      <c r="W210" s="37">
        <v>45672</v>
      </c>
      <c r="X210" s="21">
        <v>2</v>
      </c>
      <c r="Y210" s="21" t="s">
        <v>1108</v>
      </c>
      <c r="Z210" s="21" t="s">
        <v>85</v>
      </c>
      <c r="AA210" s="4"/>
      <c r="AB210" s="11" t="s">
        <v>1334</v>
      </c>
      <c r="AC210" s="11" t="s">
        <v>59</v>
      </c>
      <c r="AD210" s="11" t="s">
        <v>8</v>
      </c>
      <c r="AE210" s="11" t="s">
        <v>8</v>
      </c>
      <c r="AF210" s="21">
        <v>6</v>
      </c>
      <c r="AG210" s="12" t="str">
        <f t="shared" si="7"/>
        <v>2.A FE</v>
      </c>
    </row>
    <row r="211" spans="2:33" ht="28" x14ac:dyDescent="0.3">
      <c r="B211" s="33" t="s">
        <v>1073</v>
      </c>
      <c r="C211" s="11" t="s">
        <v>250</v>
      </c>
      <c r="D211" s="13" t="s">
        <v>959</v>
      </c>
      <c r="E211" s="21"/>
      <c r="F211" s="37">
        <v>45065</v>
      </c>
      <c r="G211" s="11" t="s">
        <v>1353</v>
      </c>
      <c r="H211" s="3"/>
      <c r="I211" s="24">
        <v>4993218</v>
      </c>
      <c r="J211" s="24">
        <v>5000000</v>
      </c>
      <c r="K211" s="24">
        <v>4992800</v>
      </c>
      <c r="L211" s="24">
        <v>4993005</v>
      </c>
      <c r="M211" s="24">
        <v>0</v>
      </c>
      <c r="N211" s="24">
        <v>213</v>
      </c>
      <c r="O211" s="24">
        <v>0</v>
      </c>
      <c r="P211" s="8">
        <f t="shared" si="5"/>
        <v>213</v>
      </c>
      <c r="Q211" s="24">
        <v>0</v>
      </c>
      <c r="R211" s="24">
        <v>4993218</v>
      </c>
      <c r="S211" s="24">
        <v>0</v>
      </c>
      <c r="T211" s="24">
        <v>0</v>
      </c>
      <c r="U211" s="8">
        <f t="shared" si="6"/>
        <v>0</v>
      </c>
      <c r="V211" s="24">
        <v>213281</v>
      </c>
      <c r="W211" s="37">
        <v>48442</v>
      </c>
      <c r="X211" s="21">
        <v>2</v>
      </c>
      <c r="Y211" s="21" t="s">
        <v>13</v>
      </c>
      <c r="Z211" s="21" t="s">
        <v>85</v>
      </c>
      <c r="AA211" s="4"/>
      <c r="AB211" s="11" t="s">
        <v>291</v>
      </c>
      <c r="AC211" s="13" t="s">
        <v>658</v>
      </c>
      <c r="AD211" s="11" t="s">
        <v>266</v>
      </c>
      <c r="AE211" s="11" t="s">
        <v>8</v>
      </c>
      <c r="AF211" s="21">
        <v>6</v>
      </c>
      <c r="AG211" s="12" t="str">
        <f t="shared" si="7"/>
        <v>2.B FE</v>
      </c>
    </row>
    <row r="212" spans="2:33" x14ac:dyDescent="0.3">
      <c r="B212" s="33" t="s">
        <v>1435</v>
      </c>
      <c r="C212" s="11" t="s">
        <v>152</v>
      </c>
      <c r="D212" s="13" t="s">
        <v>356</v>
      </c>
      <c r="E212" s="21" t="s">
        <v>1108</v>
      </c>
      <c r="F212" s="37">
        <v>45070</v>
      </c>
      <c r="G212" s="11" t="s">
        <v>268</v>
      </c>
      <c r="H212" s="3"/>
      <c r="I212" s="24">
        <v>9581405</v>
      </c>
      <c r="J212" s="24">
        <v>10000000</v>
      </c>
      <c r="K212" s="24">
        <v>9248350</v>
      </c>
      <c r="L212" s="24">
        <v>9712721</v>
      </c>
      <c r="M212" s="24">
        <v>0</v>
      </c>
      <c r="N212" s="24">
        <v>48328</v>
      </c>
      <c r="O212" s="24">
        <v>0</v>
      </c>
      <c r="P212" s="8">
        <f t="shared" si="5"/>
        <v>48328</v>
      </c>
      <c r="Q212" s="24">
        <v>0</v>
      </c>
      <c r="R212" s="24">
        <v>9761049</v>
      </c>
      <c r="S212" s="24">
        <v>0</v>
      </c>
      <c r="T212" s="24">
        <v>-179644</v>
      </c>
      <c r="U212" s="8">
        <f t="shared" si="6"/>
        <v>-179644</v>
      </c>
      <c r="V212" s="24">
        <v>193208</v>
      </c>
      <c r="W212" s="37">
        <v>45748</v>
      </c>
      <c r="X212" s="21">
        <v>2</v>
      </c>
      <c r="Y212" s="21" t="s">
        <v>13</v>
      </c>
      <c r="Z212" s="21" t="s">
        <v>85</v>
      </c>
      <c r="AA212" s="4"/>
      <c r="AB212" s="11" t="s">
        <v>8</v>
      </c>
      <c r="AC212" s="11" t="s">
        <v>878</v>
      </c>
      <c r="AD212" s="11" t="s">
        <v>8</v>
      </c>
      <c r="AE212" s="11" t="s">
        <v>8</v>
      </c>
      <c r="AF212" s="21">
        <v>6</v>
      </c>
      <c r="AG212" s="12" t="str">
        <f t="shared" si="7"/>
        <v>2.B FE</v>
      </c>
    </row>
    <row r="213" spans="2:33" ht="28" x14ac:dyDescent="0.3">
      <c r="B213" s="33" t="s">
        <v>449</v>
      </c>
      <c r="C213" s="11" t="s">
        <v>60</v>
      </c>
      <c r="D213" s="13" t="s">
        <v>357</v>
      </c>
      <c r="E213" s="21" t="s">
        <v>746</v>
      </c>
      <c r="F213" s="37">
        <v>45057</v>
      </c>
      <c r="G213" s="11" t="s">
        <v>389</v>
      </c>
      <c r="H213" s="3"/>
      <c r="I213" s="24">
        <v>4890850</v>
      </c>
      <c r="J213" s="24">
        <v>5000000</v>
      </c>
      <c r="K213" s="24">
        <v>4759200</v>
      </c>
      <c r="L213" s="24">
        <v>4910021</v>
      </c>
      <c r="M213" s="24">
        <v>0</v>
      </c>
      <c r="N213" s="24">
        <v>14715</v>
      </c>
      <c r="O213" s="24">
        <v>0</v>
      </c>
      <c r="P213" s="8">
        <f t="shared" si="5"/>
        <v>14715</v>
      </c>
      <c r="Q213" s="24">
        <v>0</v>
      </c>
      <c r="R213" s="24">
        <v>4924736</v>
      </c>
      <c r="S213" s="24">
        <v>0</v>
      </c>
      <c r="T213" s="24">
        <v>-33886</v>
      </c>
      <c r="U213" s="8">
        <f t="shared" si="6"/>
        <v>-33886</v>
      </c>
      <c r="V213" s="24">
        <v>108444</v>
      </c>
      <c r="W213" s="37">
        <v>45727</v>
      </c>
      <c r="X213" s="21">
        <v>1</v>
      </c>
      <c r="Y213" s="21" t="s">
        <v>1187</v>
      </c>
      <c r="Z213" s="21" t="s">
        <v>85</v>
      </c>
      <c r="AA213" s="4"/>
      <c r="AB213" s="11" t="s">
        <v>251</v>
      </c>
      <c r="AC213" s="11" t="s">
        <v>623</v>
      </c>
      <c r="AD213" s="11" t="s">
        <v>266</v>
      </c>
      <c r="AE213" s="11" t="s">
        <v>8</v>
      </c>
      <c r="AF213" s="21">
        <v>6</v>
      </c>
      <c r="AG213" s="12" t="str">
        <f t="shared" si="7"/>
        <v>1.E FE</v>
      </c>
    </row>
    <row r="214" spans="2:33" ht="28" x14ac:dyDescent="0.3">
      <c r="B214" s="33" t="s">
        <v>808</v>
      </c>
      <c r="C214" s="11" t="s">
        <v>1436</v>
      </c>
      <c r="D214" s="13" t="s">
        <v>525</v>
      </c>
      <c r="E214" s="21" t="s">
        <v>746</v>
      </c>
      <c r="F214" s="37">
        <v>45092</v>
      </c>
      <c r="G214" s="11" t="s">
        <v>846</v>
      </c>
      <c r="H214" s="3"/>
      <c r="I214" s="24">
        <v>155996</v>
      </c>
      <c r="J214" s="24">
        <v>155996</v>
      </c>
      <c r="K214" s="24">
        <v>151817</v>
      </c>
      <c r="L214" s="24">
        <v>154517</v>
      </c>
      <c r="M214" s="24">
        <v>0</v>
      </c>
      <c r="N214" s="24">
        <v>1479</v>
      </c>
      <c r="O214" s="24">
        <v>0</v>
      </c>
      <c r="P214" s="8">
        <f t="shared" si="5"/>
        <v>1479</v>
      </c>
      <c r="Q214" s="24">
        <v>0</v>
      </c>
      <c r="R214" s="24">
        <v>155996</v>
      </c>
      <c r="S214" s="24">
        <v>0</v>
      </c>
      <c r="T214" s="24">
        <v>0</v>
      </c>
      <c r="U214" s="8">
        <f t="shared" si="6"/>
        <v>0</v>
      </c>
      <c r="V214" s="24">
        <v>1596</v>
      </c>
      <c r="W214" s="37">
        <v>51851</v>
      </c>
      <c r="X214" s="21">
        <v>1</v>
      </c>
      <c r="Y214" s="21" t="s">
        <v>380</v>
      </c>
      <c r="Z214" s="21" t="s">
        <v>85</v>
      </c>
      <c r="AA214" s="4"/>
      <c r="AB214" s="11" t="s">
        <v>8</v>
      </c>
      <c r="AC214" s="13" t="s">
        <v>1335</v>
      </c>
      <c r="AD214" s="11" t="s">
        <v>266</v>
      </c>
      <c r="AE214" s="11" t="s">
        <v>8</v>
      </c>
      <c r="AF214" s="21">
        <v>6</v>
      </c>
      <c r="AG214" s="12" t="str">
        <f t="shared" si="7"/>
        <v>1.C FE</v>
      </c>
    </row>
    <row r="215" spans="2:33" ht="28" x14ac:dyDescent="0.3">
      <c r="B215" s="33" t="s">
        <v>1161</v>
      </c>
      <c r="C215" s="11" t="s">
        <v>1437</v>
      </c>
      <c r="D215" s="13" t="s">
        <v>1438</v>
      </c>
      <c r="E215" s="21" t="s">
        <v>380</v>
      </c>
      <c r="F215" s="37">
        <v>45102</v>
      </c>
      <c r="G215" s="11" t="s">
        <v>846</v>
      </c>
      <c r="H215" s="3"/>
      <c r="I215" s="24">
        <v>318750</v>
      </c>
      <c r="J215" s="24">
        <v>318750</v>
      </c>
      <c r="K215" s="24">
        <v>318678</v>
      </c>
      <c r="L215" s="24">
        <v>318700</v>
      </c>
      <c r="M215" s="24">
        <v>0</v>
      </c>
      <c r="N215" s="24">
        <v>50</v>
      </c>
      <c r="O215" s="24">
        <v>0</v>
      </c>
      <c r="P215" s="8">
        <f t="shared" si="5"/>
        <v>50</v>
      </c>
      <c r="Q215" s="24">
        <v>0</v>
      </c>
      <c r="R215" s="24">
        <v>318750</v>
      </c>
      <c r="S215" s="24">
        <v>0</v>
      </c>
      <c r="T215" s="24">
        <v>0</v>
      </c>
      <c r="U215" s="8">
        <f t="shared" si="6"/>
        <v>0</v>
      </c>
      <c r="V215" s="24">
        <v>2948</v>
      </c>
      <c r="W215" s="37">
        <v>53230</v>
      </c>
      <c r="X215" s="21">
        <v>1</v>
      </c>
      <c r="Y215" s="21" t="s">
        <v>86</v>
      </c>
      <c r="Z215" s="21" t="s">
        <v>85</v>
      </c>
      <c r="AA215" s="4"/>
      <c r="AB215" s="11" t="s">
        <v>8</v>
      </c>
      <c r="AC215" s="13" t="s">
        <v>252</v>
      </c>
      <c r="AD215" s="11" t="s">
        <v>266</v>
      </c>
      <c r="AE215" s="11" t="s">
        <v>8</v>
      </c>
      <c r="AF215" s="21">
        <v>6</v>
      </c>
      <c r="AG215" s="12" t="str">
        <f t="shared" si="7"/>
        <v>1.F FE</v>
      </c>
    </row>
    <row r="216" spans="2:33" ht="42" x14ac:dyDescent="0.3">
      <c r="B216" s="33" t="s">
        <v>61</v>
      </c>
      <c r="C216" s="11" t="s">
        <v>716</v>
      </c>
      <c r="D216" s="13" t="s">
        <v>153</v>
      </c>
      <c r="E216" s="21" t="s">
        <v>380</v>
      </c>
      <c r="F216" s="37">
        <v>45040</v>
      </c>
      <c r="G216" s="11" t="s">
        <v>214</v>
      </c>
      <c r="H216" s="3"/>
      <c r="I216" s="24">
        <v>5000000</v>
      </c>
      <c r="J216" s="24">
        <v>5000000</v>
      </c>
      <c r="K216" s="24">
        <v>4982400</v>
      </c>
      <c r="L216" s="24">
        <v>4998798</v>
      </c>
      <c r="M216" s="24">
        <v>0</v>
      </c>
      <c r="N216" s="24">
        <v>1202</v>
      </c>
      <c r="O216" s="24">
        <v>0</v>
      </c>
      <c r="P216" s="8">
        <f t="shared" si="5"/>
        <v>1202</v>
      </c>
      <c r="Q216" s="24">
        <v>0</v>
      </c>
      <c r="R216" s="24">
        <v>5000000</v>
      </c>
      <c r="S216" s="24">
        <v>0</v>
      </c>
      <c r="T216" s="24">
        <v>0</v>
      </c>
      <c r="U216" s="8">
        <f t="shared" si="6"/>
        <v>0</v>
      </c>
      <c r="V216" s="24">
        <v>93750</v>
      </c>
      <c r="W216" s="37">
        <v>45040</v>
      </c>
      <c r="X216" s="21">
        <v>1</v>
      </c>
      <c r="Y216" s="21" t="s">
        <v>481</v>
      </c>
      <c r="Z216" s="21" t="s">
        <v>85</v>
      </c>
      <c r="AA216" s="4"/>
      <c r="AB216" s="11" t="s">
        <v>8</v>
      </c>
      <c r="AC216" s="13" t="s">
        <v>960</v>
      </c>
      <c r="AD216" s="11" t="s">
        <v>266</v>
      </c>
      <c r="AE216" s="11" t="s">
        <v>8</v>
      </c>
      <c r="AF216" s="21">
        <v>6</v>
      </c>
      <c r="AG216" s="12" t="str">
        <f t="shared" si="7"/>
        <v>1.G FE</v>
      </c>
    </row>
    <row r="217" spans="2:33" ht="42" x14ac:dyDescent="0.3">
      <c r="B217" s="33" t="s">
        <v>450</v>
      </c>
      <c r="C217" s="11" t="s">
        <v>717</v>
      </c>
      <c r="D217" s="13" t="s">
        <v>62</v>
      </c>
      <c r="E217" s="21" t="s">
        <v>380</v>
      </c>
      <c r="F217" s="37">
        <v>45094</v>
      </c>
      <c r="G217" s="11" t="s">
        <v>846</v>
      </c>
      <c r="H217" s="3"/>
      <c r="I217" s="24">
        <v>139331</v>
      </c>
      <c r="J217" s="24">
        <v>139331</v>
      </c>
      <c r="K217" s="24">
        <v>139325</v>
      </c>
      <c r="L217" s="24">
        <v>139326</v>
      </c>
      <c r="M217" s="24">
        <v>0</v>
      </c>
      <c r="N217" s="24">
        <v>5</v>
      </c>
      <c r="O217" s="24">
        <v>0</v>
      </c>
      <c r="P217" s="8">
        <f t="shared" si="5"/>
        <v>5</v>
      </c>
      <c r="Q217" s="24">
        <v>0</v>
      </c>
      <c r="R217" s="24">
        <v>139331</v>
      </c>
      <c r="S217" s="24">
        <v>0</v>
      </c>
      <c r="T217" s="24">
        <v>0</v>
      </c>
      <c r="U217" s="8">
        <f t="shared" si="6"/>
        <v>0</v>
      </c>
      <c r="V217" s="24">
        <v>1261</v>
      </c>
      <c r="W217" s="37">
        <v>51426</v>
      </c>
      <c r="X217" s="21">
        <v>1</v>
      </c>
      <c r="Y217" s="21" t="s">
        <v>86</v>
      </c>
      <c r="Z217" s="21" t="s">
        <v>85</v>
      </c>
      <c r="AA217" s="4"/>
      <c r="AB217" s="11" t="s">
        <v>8</v>
      </c>
      <c r="AC217" s="13" t="s">
        <v>1377</v>
      </c>
      <c r="AD217" s="11" t="s">
        <v>266</v>
      </c>
      <c r="AE217" s="11" t="s">
        <v>8</v>
      </c>
      <c r="AF217" s="21">
        <v>6</v>
      </c>
      <c r="AG217" s="12" t="str">
        <f t="shared" si="7"/>
        <v>1.F FE</v>
      </c>
    </row>
    <row r="218" spans="2:33" ht="42" x14ac:dyDescent="0.3">
      <c r="B218" s="33" t="s">
        <v>1074</v>
      </c>
      <c r="C218" s="11" t="s">
        <v>561</v>
      </c>
      <c r="D218" s="13" t="s">
        <v>398</v>
      </c>
      <c r="E218" s="21" t="s">
        <v>380</v>
      </c>
      <c r="F218" s="37">
        <v>45094</v>
      </c>
      <c r="G218" s="11" t="s">
        <v>846</v>
      </c>
      <c r="H218" s="3"/>
      <c r="I218" s="24">
        <v>72954</v>
      </c>
      <c r="J218" s="24">
        <v>72954</v>
      </c>
      <c r="K218" s="24">
        <v>66274</v>
      </c>
      <c r="L218" s="24">
        <v>0</v>
      </c>
      <c r="M218" s="24">
        <v>0</v>
      </c>
      <c r="N218" s="24">
        <v>6680</v>
      </c>
      <c r="O218" s="24">
        <v>0</v>
      </c>
      <c r="P218" s="8">
        <f t="shared" si="5"/>
        <v>6680</v>
      </c>
      <c r="Q218" s="24">
        <v>0</v>
      </c>
      <c r="R218" s="24">
        <v>72954</v>
      </c>
      <c r="S218" s="24">
        <v>0</v>
      </c>
      <c r="T218" s="24">
        <v>0</v>
      </c>
      <c r="U218" s="8">
        <f t="shared" si="6"/>
        <v>0</v>
      </c>
      <c r="V218" s="24">
        <v>208</v>
      </c>
      <c r="W218" s="37">
        <v>51459</v>
      </c>
      <c r="X218" s="21">
        <v>1</v>
      </c>
      <c r="Y218" s="21" t="s">
        <v>86</v>
      </c>
      <c r="Z218" s="21" t="s">
        <v>85</v>
      </c>
      <c r="AA218" s="4"/>
      <c r="AB218" s="11" t="s">
        <v>8</v>
      </c>
      <c r="AC218" s="13" t="s">
        <v>1377</v>
      </c>
      <c r="AD218" s="11" t="s">
        <v>266</v>
      </c>
      <c r="AE218" s="11" t="s">
        <v>8</v>
      </c>
      <c r="AF218" s="21">
        <v>6</v>
      </c>
      <c r="AG218" s="12" t="str">
        <f t="shared" si="7"/>
        <v>1.F FE</v>
      </c>
    </row>
    <row r="219" spans="2:33" ht="42" x14ac:dyDescent="0.3">
      <c r="B219" s="33" t="s">
        <v>1439</v>
      </c>
      <c r="C219" s="11" t="s">
        <v>154</v>
      </c>
      <c r="D219" s="13" t="s">
        <v>1336</v>
      </c>
      <c r="E219" s="21" t="s">
        <v>746</v>
      </c>
      <c r="F219" s="37">
        <v>45079</v>
      </c>
      <c r="G219" s="11" t="s">
        <v>1240</v>
      </c>
      <c r="H219" s="3"/>
      <c r="I219" s="24">
        <v>6902000</v>
      </c>
      <c r="J219" s="24">
        <v>7000000</v>
      </c>
      <c r="K219" s="24">
        <v>7177000</v>
      </c>
      <c r="L219" s="24">
        <v>7032756</v>
      </c>
      <c r="M219" s="24">
        <v>0</v>
      </c>
      <c r="N219" s="24">
        <v>-10897</v>
      </c>
      <c r="O219" s="24">
        <v>0</v>
      </c>
      <c r="P219" s="8">
        <f t="shared" si="5"/>
        <v>-10897</v>
      </c>
      <c r="Q219" s="24">
        <v>0</v>
      </c>
      <c r="R219" s="24">
        <v>7021859</v>
      </c>
      <c r="S219" s="24">
        <v>0</v>
      </c>
      <c r="T219" s="24">
        <v>-119859</v>
      </c>
      <c r="U219" s="8">
        <f t="shared" si="6"/>
        <v>-119859</v>
      </c>
      <c r="V219" s="24">
        <v>175117</v>
      </c>
      <c r="W219" s="37">
        <v>45390</v>
      </c>
      <c r="X219" s="21">
        <v>1</v>
      </c>
      <c r="Y219" s="21" t="s">
        <v>481</v>
      </c>
      <c r="Z219" s="21" t="s">
        <v>85</v>
      </c>
      <c r="AA219" s="4"/>
      <c r="AB219" s="11" t="s">
        <v>8</v>
      </c>
      <c r="AC219" s="13" t="s">
        <v>63</v>
      </c>
      <c r="AD219" s="13" t="s">
        <v>879</v>
      </c>
      <c r="AE219" s="11" t="s">
        <v>8</v>
      </c>
      <c r="AF219" s="21">
        <v>6</v>
      </c>
      <c r="AG219" s="12" t="str">
        <f t="shared" si="7"/>
        <v>1.G FE</v>
      </c>
    </row>
    <row r="220" spans="2:33" ht="28" x14ac:dyDescent="0.3">
      <c r="B220" s="33" t="s">
        <v>358</v>
      </c>
      <c r="C220" s="11" t="s">
        <v>1075</v>
      </c>
      <c r="D220" s="13" t="s">
        <v>880</v>
      </c>
      <c r="E220" s="21" t="s">
        <v>380</v>
      </c>
      <c r="F220" s="37">
        <v>45068</v>
      </c>
      <c r="G220" s="11" t="s">
        <v>656</v>
      </c>
      <c r="H220" s="3"/>
      <c r="I220" s="24">
        <v>4322430</v>
      </c>
      <c r="J220" s="24">
        <v>4500000</v>
      </c>
      <c r="K220" s="24">
        <v>4499003</v>
      </c>
      <c r="L220" s="24">
        <v>4499242</v>
      </c>
      <c r="M220" s="24">
        <v>0</v>
      </c>
      <c r="N220" s="24">
        <v>82</v>
      </c>
      <c r="O220" s="24">
        <v>0</v>
      </c>
      <c r="P220" s="8">
        <f t="shared" si="5"/>
        <v>82</v>
      </c>
      <c r="Q220" s="24">
        <v>0</v>
      </c>
      <c r="R220" s="24">
        <v>4499324</v>
      </c>
      <c r="S220" s="24">
        <v>0</v>
      </c>
      <c r="T220" s="24">
        <v>-176894</v>
      </c>
      <c r="U220" s="8">
        <f t="shared" si="6"/>
        <v>-176894</v>
      </c>
      <c r="V220" s="24">
        <v>75563</v>
      </c>
      <c r="W220" s="37">
        <v>46191</v>
      </c>
      <c r="X220" s="21">
        <v>2</v>
      </c>
      <c r="Y220" s="21" t="s">
        <v>13</v>
      </c>
      <c r="Z220" s="21" t="s">
        <v>85</v>
      </c>
      <c r="AA220" s="4"/>
      <c r="AB220" s="11" t="s">
        <v>8</v>
      </c>
      <c r="AC220" s="13" t="s">
        <v>961</v>
      </c>
      <c r="AD220" s="11" t="s">
        <v>8</v>
      </c>
      <c r="AE220" s="11" t="s">
        <v>8</v>
      </c>
      <c r="AF220" s="21">
        <v>6</v>
      </c>
      <c r="AG220" s="12" t="str">
        <f t="shared" si="7"/>
        <v>2.B FE</v>
      </c>
    </row>
    <row r="221" spans="2:33" ht="28" x14ac:dyDescent="0.3">
      <c r="B221" s="33" t="s">
        <v>718</v>
      </c>
      <c r="C221" s="11" t="s">
        <v>1337</v>
      </c>
      <c r="D221" s="13" t="s">
        <v>719</v>
      </c>
      <c r="E221" s="21" t="s">
        <v>380</v>
      </c>
      <c r="F221" s="37">
        <v>45097</v>
      </c>
      <c r="G221" s="11" t="s">
        <v>475</v>
      </c>
      <c r="H221" s="3"/>
      <c r="I221" s="24">
        <v>4949500</v>
      </c>
      <c r="J221" s="24">
        <v>5000000</v>
      </c>
      <c r="K221" s="24">
        <v>4996750</v>
      </c>
      <c r="L221" s="24">
        <v>4996908</v>
      </c>
      <c r="M221" s="24">
        <v>0</v>
      </c>
      <c r="N221" s="24">
        <v>277</v>
      </c>
      <c r="O221" s="24">
        <v>0</v>
      </c>
      <c r="P221" s="8">
        <f t="shared" si="5"/>
        <v>277</v>
      </c>
      <c r="Q221" s="24">
        <v>0</v>
      </c>
      <c r="R221" s="24">
        <v>4997185</v>
      </c>
      <c r="S221" s="24">
        <v>0</v>
      </c>
      <c r="T221" s="24">
        <v>-47685</v>
      </c>
      <c r="U221" s="8">
        <f t="shared" si="6"/>
        <v>-47685</v>
      </c>
      <c r="V221" s="24">
        <v>201563</v>
      </c>
      <c r="W221" s="37">
        <v>46652</v>
      </c>
      <c r="X221" s="21">
        <v>1</v>
      </c>
      <c r="Y221" s="21" t="s">
        <v>86</v>
      </c>
      <c r="Z221" s="21" t="s">
        <v>85</v>
      </c>
      <c r="AA221" s="4"/>
      <c r="AB221" s="11" t="s">
        <v>155</v>
      </c>
      <c r="AC221" s="11" t="s">
        <v>1241</v>
      </c>
      <c r="AD221" s="11" t="s">
        <v>266</v>
      </c>
      <c r="AE221" s="11" t="s">
        <v>8</v>
      </c>
      <c r="AF221" s="21">
        <v>6</v>
      </c>
      <c r="AG221" s="12" t="str">
        <f t="shared" si="7"/>
        <v>1.F FE</v>
      </c>
    </row>
    <row r="222" spans="2:33" ht="28" x14ac:dyDescent="0.3">
      <c r="B222" s="33" t="s">
        <v>1162</v>
      </c>
      <c r="C222" s="11" t="s">
        <v>64</v>
      </c>
      <c r="D222" s="13" t="s">
        <v>809</v>
      </c>
      <c r="E222" s="21" t="s">
        <v>380</v>
      </c>
      <c r="F222" s="37">
        <v>45032</v>
      </c>
      <c r="G222" s="11" t="s">
        <v>214</v>
      </c>
      <c r="H222" s="3"/>
      <c r="I222" s="24">
        <v>3000000</v>
      </c>
      <c r="J222" s="24">
        <v>3000000</v>
      </c>
      <c r="K222" s="24">
        <v>2993490</v>
      </c>
      <c r="L222" s="24">
        <v>2999587</v>
      </c>
      <c r="M222" s="24">
        <v>0</v>
      </c>
      <c r="N222" s="24">
        <v>413</v>
      </c>
      <c r="O222" s="24">
        <v>0</v>
      </c>
      <c r="P222" s="8">
        <f t="shared" si="5"/>
        <v>413</v>
      </c>
      <c r="Q222" s="24">
        <v>0</v>
      </c>
      <c r="R222" s="24">
        <v>3000000</v>
      </c>
      <c r="S222" s="24">
        <v>0</v>
      </c>
      <c r="T222" s="24">
        <v>0</v>
      </c>
      <c r="U222" s="8">
        <f t="shared" si="6"/>
        <v>0</v>
      </c>
      <c r="V222" s="24">
        <v>56250</v>
      </c>
      <c r="W222" s="37">
        <v>45032</v>
      </c>
      <c r="X222" s="21">
        <v>1</v>
      </c>
      <c r="Y222" s="21" t="s">
        <v>481</v>
      </c>
      <c r="Z222" s="21" t="s">
        <v>85</v>
      </c>
      <c r="AA222" s="4"/>
      <c r="AB222" s="11" t="s">
        <v>8</v>
      </c>
      <c r="AC222" s="11" t="s">
        <v>65</v>
      </c>
      <c r="AD222" s="11" t="s">
        <v>266</v>
      </c>
      <c r="AE222" s="11" t="s">
        <v>8</v>
      </c>
      <c r="AF222" s="21">
        <v>6</v>
      </c>
      <c r="AG222" s="12" t="str">
        <f t="shared" si="7"/>
        <v>1.G FE</v>
      </c>
    </row>
    <row r="223" spans="2:33" ht="42" x14ac:dyDescent="0.3">
      <c r="B223" s="33" t="s">
        <v>66</v>
      </c>
      <c r="C223" s="11" t="s">
        <v>451</v>
      </c>
      <c r="D223" s="13" t="s">
        <v>1242</v>
      </c>
      <c r="E223" s="21" t="s">
        <v>380</v>
      </c>
      <c r="F223" s="37">
        <v>45097</v>
      </c>
      <c r="G223" s="11" t="s">
        <v>846</v>
      </c>
      <c r="H223" s="3"/>
      <c r="I223" s="24">
        <v>241873</v>
      </c>
      <c r="J223" s="24">
        <v>241873</v>
      </c>
      <c r="K223" s="24">
        <v>241801</v>
      </c>
      <c r="L223" s="24">
        <v>241818</v>
      </c>
      <c r="M223" s="24">
        <v>0</v>
      </c>
      <c r="N223" s="24">
        <v>55</v>
      </c>
      <c r="O223" s="24">
        <v>0</v>
      </c>
      <c r="P223" s="8">
        <f t="shared" si="5"/>
        <v>55</v>
      </c>
      <c r="Q223" s="24">
        <v>0</v>
      </c>
      <c r="R223" s="24">
        <v>241873</v>
      </c>
      <c r="S223" s="24">
        <v>0</v>
      </c>
      <c r="T223" s="24">
        <v>0</v>
      </c>
      <c r="U223" s="8">
        <f t="shared" si="6"/>
        <v>0</v>
      </c>
      <c r="V223" s="24">
        <v>2129</v>
      </c>
      <c r="W223" s="37">
        <v>53225</v>
      </c>
      <c r="X223" s="21">
        <v>1</v>
      </c>
      <c r="Y223" s="21" t="s">
        <v>86</v>
      </c>
      <c r="Z223" s="21" t="s">
        <v>85</v>
      </c>
      <c r="AA223" s="4"/>
      <c r="AB223" s="11" t="s">
        <v>8</v>
      </c>
      <c r="AC223" s="13" t="s">
        <v>875</v>
      </c>
      <c r="AD223" s="11" t="s">
        <v>266</v>
      </c>
      <c r="AE223" s="11" t="s">
        <v>8</v>
      </c>
      <c r="AF223" s="21">
        <v>6</v>
      </c>
      <c r="AG223" s="12" t="str">
        <f t="shared" si="7"/>
        <v>1.F FE</v>
      </c>
    </row>
    <row r="224" spans="2:33" ht="42" x14ac:dyDescent="0.3">
      <c r="B224" s="33" t="s">
        <v>452</v>
      </c>
      <c r="C224" s="11" t="s">
        <v>810</v>
      </c>
      <c r="D224" s="13" t="s">
        <v>962</v>
      </c>
      <c r="E224" s="21" t="s">
        <v>380</v>
      </c>
      <c r="F224" s="37">
        <v>45097</v>
      </c>
      <c r="G224" s="11" t="s">
        <v>846</v>
      </c>
      <c r="H224" s="3"/>
      <c r="I224" s="24">
        <v>140000</v>
      </c>
      <c r="J224" s="24">
        <v>140000</v>
      </c>
      <c r="K224" s="24">
        <v>139957</v>
      </c>
      <c r="L224" s="24">
        <v>139968</v>
      </c>
      <c r="M224" s="24">
        <v>0</v>
      </c>
      <c r="N224" s="24">
        <v>32</v>
      </c>
      <c r="O224" s="24">
        <v>0</v>
      </c>
      <c r="P224" s="8">
        <f t="shared" si="5"/>
        <v>32</v>
      </c>
      <c r="Q224" s="24">
        <v>0</v>
      </c>
      <c r="R224" s="24">
        <v>140000</v>
      </c>
      <c r="S224" s="24">
        <v>0</v>
      </c>
      <c r="T224" s="24">
        <v>0</v>
      </c>
      <c r="U224" s="8">
        <f t="shared" si="6"/>
        <v>0</v>
      </c>
      <c r="V224" s="24">
        <v>980</v>
      </c>
      <c r="W224" s="37">
        <v>53378</v>
      </c>
      <c r="X224" s="21">
        <v>1</v>
      </c>
      <c r="Y224" s="21" t="s">
        <v>86</v>
      </c>
      <c r="Z224" s="21" t="s">
        <v>85</v>
      </c>
      <c r="AA224" s="4"/>
      <c r="AB224" s="11" t="s">
        <v>8</v>
      </c>
      <c r="AC224" s="13" t="s">
        <v>526</v>
      </c>
      <c r="AD224" s="11" t="s">
        <v>266</v>
      </c>
      <c r="AE224" s="11" t="s">
        <v>8</v>
      </c>
      <c r="AF224" s="21">
        <v>6</v>
      </c>
      <c r="AG224" s="12" t="str">
        <f t="shared" si="7"/>
        <v>1.F FE</v>
      </c>
    </row>
    <row r="225" spans="2:33" ht="42" x14ac:dyDescent="0.3">
      <c r="B225" s="33" t="s">
        <v>811</v>
      </c>
      <c r="C225" s="11" t="s">
        <v>156</v>
      </c>
      <c r="D225" s="13" t="s">
        <v>812</v>
      </c>
      <c r="E225" s="21" t="s">
        <v>380</v>
      </c>
      <c r="F225" s="37">
        <v>45097</v>
      </c>
      <c r="G225" s="11" t="s">
        <v>846</v>
      </c>
      <c r="H225" s="3"/>
      <c r="I225" s="24">
        <v>28072</v>
      </c>
      <c r="J225" s="24">
        <v>28072</v>
      </c>
      <c r="K225" s="24">
        <v>28061</v>
      </c>
      <c r="L225" s="24">
        <v>28063</v>
      </c>
      <c r="M225" s="24">
        <v>0</v>
      </c>
      <c r="N225" s="24">
        <v>9</v>
      </c>
      <c r="O225" s="24">
        <v>0</v>
      </c>
      <c r="P225" s="8">
        <f t="shared" si="5"/>
        <v>9</v>
      </c>
      <c r="Q225" s="24">
        <v>0</v>
      </c>
      <c r="R225" s="24">
        <v>28072</v>
      </c>
      <c r="S225" s="24">
        <v>0</v>
      </c>
      <c r="T225" s="24">
        <v>0</v>
      </c>
      <c r="U225" s="8">
        <f t="shared" si="6"/>
        <v>0</v>
      </c>
      <c r="V225" s="24">
        <v>295</v>
      </c>
      <c r="W225" s="37">
        <v>53378</v>
      </c>
      <c r="X225" s="21">
        <v>2</v>
      </c>
      <c r="Y225" s="21" t="s">
        <v>13</v>
      </c>
      <c r="Z225" s="21" t="s">
        <v>85</v>
      </c>
      <c r="AA225" s="4"/>
      <c r="AB225" s="11" t="s">
        <v>8</v>
      </c>
      <c r="AC225" s="13" t="s">
        <v>526</v>
      </c>
      <c r="AD225" s="11" t="s">
        <v>266</v>
      </c>
      <c r="AE225" s="11" t="s">
        <v>8</v>
      </c>
      <c r="AF225" s="21">
        <v>6</v>
      </c>
      <c r="AG225" s="12" t="str">
        <f t="shared" si="7"/>
        <v>2.B FE</v>
      </c>
    </row>
    <row r="226" spans="2:33" ht="28" x14ac:dyDescent="0.3">
      <c r="B226" s="33" t="s">
        <v>1163</v>
      </c>
      <c r="C226" s="11" t="s">
        <v>963</v>
      </c>
      <c r="D226" s="13" t="s">
        <v>813</v>
      </c>
      <c r="E226" s="21" t="s">
        <v>746</v>
      </c>
      <c r="F226" s="37">
        <v>45054</v>
      </c>
      <c r="G226" s="11" t="s">
        <v>270</v>
      </c>
      <c r="H226" s="3"/>
      <c r="I226" s="24">
        <v>4934750</v>
      </c>
      <c r="J226" s="24">
        <v>5000000</v>
      </c>
      <c r="K226" s="24">
        <v>5013210</v>
      </c>
      <c r="L226" s="24">
        <v>5006725</v>
      </c>
      <c r="M226" s="24">
        <v>0</v>
      </c>
      <c r="N226" s="24">
        <v>-969</v>
      </c>
      <c r="O226" s="24">
        <v>0</v>
      </c>
      <c r="P226" s="8">
        <f t="shared" si="5"/>
        <v>-969</v>
      </c>
      <c r="Q226" s="24">
        <v>0</v>
      </c>
      <c r="R226" s="24">
        <v>5005756</v>
      </c>
      <c r="S226" s="24">
        <v>0</v>
      </c>
      <c r="T226" s="24">
        <v>-71006</v>
      </c>
      <c r="U226" s="8">
        <f t="shared" si="6"/>
        <v>-71006</v>
      </c>
      <c r="V226" s="24">
        <v>91667</v>
      </c>
      <c r="W226" s="37">
        <v>45807</v>
      </c>
      <c r="X226" s="21">
        <v>2</v>
      </c>
      <c r="Y226" s="21" t="s">
        <v>13</v>
      </c>
      <c r="Z226" s="21" t="s">
        <v>85</v>
      </c>
      <c r="AA226" s="4"/>
      <c r="AB226" s="11" t="s">
        <v>964</v>
      </c>
      <c r="AC226" s="11" t="s">
        <v>157</v>
      </c>
      <c r="AD226" s="11" t="s">
        <v>8</v>
      </c>
      <c r="AE226" s="11" t="s">
        <v>8</v>
      </c>
      <c r="AF226" s="21">
        <v>6</v>
      </c>
      <c r="AG226" s="12" t="str">
        <f t="shared" si="7"/>
        <v>2.B FE</v>
      </c>
    </row>
    <row r="227" spans="2:33" ht="42" x14ac:dyDescent="0.3">
      <c r="B227" s="33" t="s">
        <v>67</v>
      </c>
      <c r="C227" s="11" t="s">
        <v>1076</v>
      </c>
      <c r="D227" s="13" t="s">
        <v>1077</v>
      </c>
      <c r="E227" s="21" t="s">
        <v>380</v>
      </c>
      <c r="F227" s="37">
        <v>45028</v>
      </c>
      <c r="G227" s="11" t="s">
        <v>687</v>
      </c>
      <c r="H227" s="3"/>
      <c r="I227" s="24">
        <v>105263</v>
      </c>
      <c r="J227" s="24">
        <v>105263</v>
      </c>
      <c r="K227" s="24">
        <v>105265</v>
      </c>
      <c r="L227" s="24">
        <v>99123</v>
      </c>
      <c r="M227" s="24">
        <v>6140</v>
      </c>
      <c r="N227" s="24">
        <v>0</v>
      </c>
      <c r="O227" s="24">
        <v>0</v>
      </c>
      <c r="P227" s="8">
        <f t="shared" si="5"/>
        <v>6140</v>
      </c>
      <c r="Q227" s="24">
        <v>0</v>
      </c>
      <c r="R227" s="24">
        <v>105264</v>
      </c>
      <c r="S227" s="24">
        <v>0</v>
      </c>
      <c r="T227" s="24">
        <v>0</v>
      </c>
      <c r="U227" s="8">
        <f t="shared" si="6"/>
        <v>0</v>
      </c>
      <c r="V227" s="24">
        <v>1263</v>
      </c>
      <c r="W227" s="37">
        <v>46307</v>
      </c>
      <c r="X227" s="21">
        <v>3</v>
      </c>
      <c r="Y227" s="21" t="s">
        <v>380</v>
      </c>
      <c r="Z227" s="21"/>
      <c r="AA227" s="4"/>
      <c r="AB227" s="11" t="s">
        <v>8</v>
      </c>
      <c r="AC227" s="11" t="s">
        <v>359</v>
      </c>
      <c r="AD227" s="13" t="s">
        <v>1164</v>
      </c>
      <c r="AE227" s="11" t="s">
        <v>8</v>
      </c>
      <c r="AF227" s="21">
        <v>6</v>
      </c>
      <c r="AG227" s="12" t="str">
        <f t="shared" si="7"/>
        <v xml:space="preserve">3.C </v>
      </c>
    </row>
    <row r="228" spans="2:33" x14ac:dyDescent="0.3">
      <c r="B228" s="10" t="s">
        <v>886</v>
      </c>
      <c r="C228" s="20" t="s">
        <v>886</v>
      </c>
      <c r="D228" s="10" t="s">
        <v>886</v>
      </c>
      <c r="E228" s="2" t="s">
        <v>886</v>
      </c>
      <c r="F228" s="26" t="s">
        <v>886</v>
      </c>
      <c r="G228" s="10" t="s">
        <v>886</v>
      </c>
      <c r="H228" s="2" t="s">
        <v>886</v>
      </c>
      <c r="I228" s="6" t="s">
        <v>886</v>
      </c>
      <c r="J228" s="6" t="s">
        <v>886</v>
      </c>
      <c r="K228" s="6" t="s">
        <v>886</v>
      </c>
      <c r="L228" s="6" t="s">
        <v>886</v>
      </c>
      <c r="M228" s="6" t="s">
        <v>886</v>
      </c>
      <c r="N228" s="6" t="s">
        <v>886</v>
      </c>
      <c r="O228" s="6" t="s">
        <v>886</v>
      </c>
      <c r="P228" s="6" t="s">
        <v>886</v>
      </c>
      <c r="Q228" s="6" t="s">
        <v>886</v>
      </c>
      <c r="R228" s="6" t="s">
        <v>886</v>
      </c>
      <c r="S228" s="6" t="s">
        <v>886</v>
      </c>
      <c r="T228" s="6" t="s">
        <v>886</v>
      </c>
      <c r="U228" s="6" t="s">
        <v>886</v>
      </c>
      <c r="V228" s="6" t="s">
        <v>886</v>
      </c>
      <c r="W228" s="26" t="s">
        <v>886</v>
      </c>
      <c r="X228" s="2" t="s">
        <v>886</v>
      </c>
      <c r="Y228" s="2" t="s">
        <v>886</v>
      </c>
      <c r="Z228" s="2" t="s">
        <v>886</v>
      </c>
      <c r="AA228" s="1" t="s">
        <v>886</v>
      </c>
      <c r="AB228" s="10" t="s">
        <v>886</v>
      </c>
      <c r="AC228" s="10" t="s">
        <v>886</v>
      </c>
      <c r="AD228" s="10" t="s">
        <v>886</v>
      </c>
      <c r="AE228" s="10" t="s">
        <v>886</v>
      </c>
      <c r="AF228" s="2" t="s">
        <v>886</v>
      </c>
      <c r="AG228" s="2" t="s">
        <v>886</v>
      </c>
    </row>
    <row r="229" spans="2:33" ht="28" x14ac:dyDescent="0.3">
      <c r="B229" s="18" t="s">
        <v>838</v>
      </c>
      <c r="C229" s="19" t="s">
        <v>108</v>
      </c>
      <c r="D229" s="27"/>
      <c r="E229" s="3"/>
      <c r="F229" s="32"/>
      <c r="G229" s="27"/>
      <c r="H229" s="3"/>
      <c r="I229" s="8">
        <f t="shared" ref="I229:V229" si="8">SUM(I28:I228)</f>
        <v>480621245</v>
      </c>
      <c r="J229" s="8">
        <f t="shared" si="8"/>
        <v>495213242</v>
      </c>
      <c r="K229" s="8">
        <f t="shared" si="8"/>
        <v>491877481</v>
      </c>
      <c r="L229" s="8">
        <f t="shared" si="8"/>
        <v>487209833</v>
      </c>
      <c r="M229" s="8">
        <f t="shared" si="8"/>
        <v>530300</v>
      </c>
      <c r="N229" s="8">
        <f t="shared" si="8"/>
        <v>470059</v>
      </c>
      <c r="O229" s="8">
        <f t="shared" si="8"/>
        <v>0</v>
      </c>
      <c r="P229" s="8">
        <f t="shared" si="8"/>
        <v>1000359</v>
      </c>
      <c r="Q229" s="8">
        <f t="shared" si="8"/>
        <v>0</v>
      </c>
      <c r="R229" s="8">
        <f t="shared" si="8"/>
        <v>493839073</v>
      </c>
      <c r="S229" s="8">
        <f t="shared" si="8"/>
        <v>0</v>
      </c>
      <c r="T229" s="8">
        <f t="shared" si="8"/>
        <v>-13217827</v>
      </c>
      <c r="U229" s="8">
        <f t="shared" si="8"/>
        <v>-13217827</v>
      </c>
      <c r="V229" s="8">
        <f t="shared" si="8"/>
        <v>10529038</v>
      </c>
      <c r="W229" s="32"/>
      <c r="X229" s="3"/>
      <c r="Y229" s="3"/>
      <c r="Z229" s="3"/>
      <c r="AA229" s="4"/>
      <c r="AB229" s="27"/>
      <c r="AC229" s="27"/>
      <c r="AD229" s="27"/>
      <c r="AE229" s="27"/>
      <c r="AF229" s="3"/>
      <c r="AG229" s="3"/>
    </row>
    <row r="230" spans="2:33" x14ac:dyDescent="0.3">
      <c r="B230" s="10" t="s">
        <v>886</v>
      </c>
      <c r="C230" s="20" t="s">
        <v>886</v>
      </c>
      <c r="D230" s="10" t="s">
        <v>886</v>
      </c>
      <c r="E230" s="2" t="s">
        <v>886</v>
      </c>
      <c r="F230" s="26" t="s">
        <v>886</v>
      </c>
      <c r="G230" s="10" t="s">
        <v>886</v>
      </c>
      <c r="H230" s="2" t="s">
        <v>886</v>
      </c>
      <c r="I230" s="6" t="s">
        <v>886</v>
      </c>
      <c r="J230" s="6" t="s">
        <v>886</v>
      </c>
      <c r="K230" s="6" t="s">
        <v>886</v>
      </c>
      <c r="L230" s="6" t="s">
        <v>886</v>
      </c>
      <c r="M230" s="6" t="s">
        <v>886</v>
      </c>
      <c r="N230" s="6" t="s">
        <v>886</v>
      </c>
      <c r="O230" s="6" t="s">
        <v>886</v>
      </c>
      <c r="P230" s="6" t="s">
        <v>886</v>
      </c>
      <c r="Q230" s="6" t="s">
        <v>886</v>
      </c>
      <c r="R230" s="6" t="s">
        <v>886</v>
      </c>
      <c r="S230" s="6" t="s">
        <v>886</v>
      </c>
      <c r="T230" s="6" t="s">
        <v>886</v>
      </c>
      <c r="U230" s="6" t="s">
        <v>886</v>
      </c>
      <c r="V230" s="6" t="s">
        <v>886</v>
      </c>
      <c r="W230" s="26" t="s">
        <v>886</v>
      </c>
      <c r="X230" s="2" t="s">
        <v>886</v>
      </c>
      <c r="Y230" s="2" t="s">
        <v>886</v>
      </c>
      <c r="Z230" s="2" t="s">
        <v>886</v>
      </c>
      <c r="AA230" s="1" t="s">
        <v>886</v>
      </c>
      <c r="AB230" s="10" t="s">
        <v>886</v>
      </c>
      <c r="AC230" s="10" t="s">
        <v>886</v>
      </c>
      <c r="AD230" s="10" t="s">
        <v>886</v>
      </c>
      <c r="AE230" s="10" t="s">
        <v>886</v>
      </c>
      <c r="AF230" s="2" t="s">
        <v>886</v>
      </c>
      <c r="AG230" s="2" t="s">
        <v>886</v>
      </c>
    </row>
    <row r="231" spans="2:33" x14ac:dyDescent="0.3">
      <c r="B231" s="7" t="s">
        <v>756</v>
      </c>
      <c r="C231" s="7" t="s">
        <v>1253</v>
      </c>
      <c r="D231" s="7" t="s">
        <v>8</v>
      </c>
      <c r="E231" s="5"/>
      <c r="F231" s="5"/>
      <c r="G231" s="7" t="s">
        <v>8</v>
      </c>
      <c r="H231" s="3"/>
      <c r="I231" s="5"/>
      <c r="J231" s="5"/>
      <c r="K231" s="5"/>
      <c r="L231" s="5"/>
      <c r="M231" s="5"/>
      <c r="N231" s="5"/>
      <c r="O231" s="5"/>
      <c r="P231" s="15">
        <f>M231+N231-O231</f>
        <v>0</v>
      </c>
      <c r="Q231" s="5"/>
      <c r="R231" s="5"/>
      <c r="S231" s="5"/>
      <c r="T231" s="5"/>
      <c r="U231" s="15">
        <f>S231+T231</f>
        <v>0</v>
      </c>
      <c r="V231" s="5"/>
      <c r="W231" s="5"/>
      <c r="X231" s="5"/>
      <c r="Y231" s="5"/>
      <c r="Z231" s="5"/>
      <c r="AA231" s="4"/>
      <c r="AB231" s="7" t="s">
        <v>8</v>
      </c>
      <c r="AC231" s="7" t="s">
        <v>8</v>
      </c>
      <c r="AD231" s="7" t="s">
        <v>8</v>
      </c>
      <c r="AE231" s="7" t="s">
        <v>8</v>
      </c>
      <c r="AF231" s="5"/>
      <c r="AG231" s="15" t="str">
        <f>CONCATENATE(IF(ISERROR(VLOOKUP(X231,NAICDes2020_ValidationCode,1,)),"",VLOOKUP(X231,NAICDes2020_LookupCode,2,)),".",IF(ISERROR(VLOOKUP(Y231,NAICDesModifier2020_ValidationCode,1,)),"",VLOOKUP(Y231,NAICDesModifier2020_LookupCode,2,))," ",IF(ISERROR(VLOOKUP(Z231,SVOAdminSymbolSCDBond2020_ValidationCode,1,)),"",VLOOKUP(Z231,SVOAdminSymbolSCDBond2020_LookupCode,2,)))</f>
        <v xml:space="preserve">. </v>
      </c>
    </row>
    <row r="232" spans="2:33" x14ac:dyDescent="0.3">
      <c r="B232" s="10" t="s">
        <v>886</v>
      </c>
      <c r="C232" s="20" t="s">
        <v>886</v>
      </c>
      <c r="D232" s="1" t="s">
        <v>886</v>
      </c>
      <c r="E232" s="1" t="s">
        <v>886</v>
      </c>
      <c r="F232" s="1" t="s">
        <v>886</v>
      </c>
      <c r="G232" s="1" t="s">
        <v>886</v>
      </c>
      <c r="H232" s="2" t="s">
        <v>886</v>
      </c>
      <c r="I232" s="1" t="s">
        <v>886</v>
      </c>
      <c r="J232" s="1" t="s">
        <v>886</v>
      </c>
      <c r="K232" s="1" t="s">
        <v>886</v>
      </c>
      <c r="L232" s="1" t="s">
        <v>886</v>
      </c>
      <c r="M232" s="1" t="s">
        <v>886</v>
      </c>
      <c r="N232" s="1" t="s">
        <v>886</v>
      </c>
      <c r="O232" s="1" t="s">
        <v>886</v>
      </c>
      <c r="P232" s="1" t="s">
        <v>886</v>
      </c>
      <c r="Q232" s="1" t="s">
        <v>886</v>
      </c>
      <c r="R232" s="1" t="s">
        <v>886</v>
      </c>
      <c r="S232" s="1" t="s">
        <v>886</v>
      </c>
      <c r="T232" s="1" t="s">
        <v>886</v>
      </c>
      <c r="U232" s="1" t="s">
        <v>886</v>
      </c>
      <c r="V232" s="1" t="s">
        <v>886</v>
      </c>
      <c r="W232" s="1" t="s">
        <v>886</v>
      </c>
      <c r="X232" s="1" t="s">
        <v>886</v>
      </c>
      <c r="Y232" s="1" t="s">
        <v>886</v>
      </c>
      <c r="Z232" s="1" t="s">
        <v>886</v>
      </c>
      <c r="AA232" s="1" t="s">
        <v>886</v>
      </c>
      <c r="AB232" s="1" t="s">
        <v>886</v>
      </c>
      <c r="AC232" s="1" t="s">
        <v>886</v>
      </c>
      <c r="AD232" s="1" t="s">
        <v>886</v>
      </c>
      <c r="AE232" s="1" t="s">
        <v>886</v>
      </c>
      <c r="AF232" s="1" t="s">
        <v>886</v>
      </c>
      <c r="AG232" s="1" t="s">
        <v>886</v>
      </c>
    </row>
    <row r="233" spans="2:33" x14ac:dyDescent="0.3">
      <c r="B233" s="18" t="s">
        <v>1008</v>
      </c>
      <c r="C233" s="19" t="s">
        <v>109</v>
      </c>
      <c r="D233" s="4"/>
      <c r="E233" s="4"/>
      <c r="F233" s="4"/>
      <c r="G233" s="4"/>
      <c r="H233" s="3"/>
      <c r="I233" s="8">
        <f t="shared" ref="I233:V233" si="9">SUM(I230:I232)</f>
        <v>0</v>
      </c>
      <c r="J233" s="8">
        <f t="shared" si="9"/>
        <v>0</v>
      </c>
      <c r="K233" s="8">
        <f t="shared" si="9"/>
        <v>0</v>
      </c>
      <c r="L233" s="8">
        <f t="shared" si="9"/>
        <v>0</v>
      </c>
      <c r="M233" s="8">
        <f t="shared" si="9"/>
        <v>0</v>
      </c>
      <c r="N233" s="8">
        <f t="shared" si="9"/>
        <v>0</v>
      </c>
      <c r="O233" s="8">
        <f t="shared" si="9"/>
        <v>0</v>
      </c>
      <c r="P233" s="8">
        <f t="shared" si="9"/>
        <v>0</v>
      </c>
      <c r="Q233" s="8">
        <f t="shared" si="9"/>
        <v>0</v>
      </c>
      <c r="R233" s="8">
        <f t="shared" si="9"/>
        <v>0</v>
      </c>
      <c r="S233" s="8">
        <f t="shared" si="9"/>
        <v>0</v>
      </c>
      <c r="T233" s="8">
        <f t="shared" si="9"/>
        <v>0</v>
      </c>
      <c r="U233" s="8">
        <f t="shared" si="9"/>
        <v>0</v>
      </c>
      <c r="V233" s="8">
        <f t="shared" si="9"/>
        <v>0</v>
      </c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2:33" x14ac:dyDescent="0.3">
      <c r="B234" s="10" t="s">
        <v>886</v>
      </c>
      <c r="C234" s="20" t="s">
        <v>886</v>
      </c>
      <c r="D234" s="1" t="s">
        <v>886</v>
      </c>
      <c r="E234" s="1" t="s">
        <v>886</v>
      </c>
      <c r="F234" s="1" t="s">
        <v>886</v>
      </c>
      <c r="G234" s="1" t="s">
        <v>886</v>
      </c>
      <c r="H234" s="2" t="s">
        <v>886</v>
      </c>
      <c r="I234" s="6" t="s">
        <v>886</v>
      </c>
      <c r="J234" s="6" t="s">
        <v>886</v>
      </c>
      <c r="K234" s="6" t="s">
        <v>886</v>
      </c>
      <c r="L234" s="6" t="s">
        <v>886</v>
      </c>
      <c r="M234" s="6" t="s">
        <v>886</v>
      </c>
      <c r="N234" s="6" t="s">
        <v>886</v>
      </c>
      <c r="O234" s="6" t="s">
        <v>886</v>
      </c>
      <c r="P234" s="6" t="s">
        <v>886</v>
      </c>
      <c r="Q234" s="6" t="s">
        <v>886</v>
      </c>
      <c r="R234" s="6" t="s">
        <v>886</v>
      </c>
      <c r="S234" s="6" t="s">
        <v>886</v>
      </c>
      <c r="T234" s="6" t="s">
        <v>886</v>
      </c>
      <c r="U234" s="6" t="s">
        <v>886</v>
      </c>
      <c r="V234" s="6" t="s">
        <v>886</v>
      </c>
      <c r="W234" s="1" t="s">
        <v>886</v>
      </c>
      <c r="X234" s="1" t="s">
        <v>886</v>
      </c>
      <c r="Y234" s="1" t="s">
        <v>886</v>
      </c>
      <c r="Z234" s="1" t="s">
        <v>886</v>
      </c>
      <c r="AA234" s="1" t="s">
        <v>886</v>
      </c>
      <c r="AB234" s="1" t="s">
        <v>886</v>
      </c>
      <c r="AC234" s="1" t="s">
        <v>886</v>
      </c>
      <c r="AD234" s="1" t="s">
        <v>886</v>
      </c>
      <c r="AE234" s="1" t="s">
        <v>886</v>
      </c>
      <c r="AF234" s="1" t="s">
        <v>886</v>
      </c>
      <c r="AG234" s="1" t="s">
        <v>886</v>
      </c>
    </row>
    <row r="235" spans="2:33" x14ac:dyDescent="0.3">
      <c r="B235" s="7" t="s">
        <v>909</v>
      </c>
      <c r="C235" s="7" t="s">
        <v>1253</v>
      </c>
      <c r="D235" s="7" t="s">
        <v>8</v>
      </c>
      <c r="E235" s="5"/>
      <c r="F235" s="5"/>
      <c r="G235" s="7" t="s">
        <v>8</v>
      </c>
      <c r="H235" s="3"/>
      <c r="I235" s="5"/>
      <c r="J235" s="5"/>
      <c r="K235" s="5"/>
      <c r="L235" s="5"/>
      <c r="M235" s="5"/>
      <c r="N235" s="5"/>
      <c r="O235" s="5"/>
      <c r="P235" s="15">
        <f>M235+N235-O235</f>
        <v>0</v>
      </c>
      <c r="Q235" s="5"/>
      <c r="R235" s="5"/>
      <c r="S235" s="5"/>
      <c r="T235" s="5"/>
      <c r="U235" s="15">
        <f>S235+T235</f>
        <v>0</v>
      </c>
      <c r="V235" s="5"/>
      <c r="W235" s="5"/>
      <c r="X235" s="5"/>
      <c r="Y235" s="5"/>
      <c r="Z235" s="5"/>
      <c r="AA235" s="4"/>
      <c r="AB235" s="7" t="s">
        <v>8</v>
      </c>
      <c r="AC235" s="7" t="s">
        <v>8</v>
      </c>
      <c r="AD235" s="7" t="s">
        <v>8</v>
      </c>
      <c r="AE235" s="7" t="s">
        <v>8</v>
      </c>
      <c r="AF235" s="5"/>
      <c r="AG235" s="15" t="str">
        <f>CONCATENATE(IF(ISERROR(VLOOKUP(X235,NAICDes2020_ValidationCode,1,)),"",VLOOKUP(X235,NAICDes2020_LookupCode,2,)),".",IF(ISERROR(VLOOKUP(Y235,NAICDesModifier2020_ValidationCode,1,)),"",VLOOKUP(Y235,NAICDesModifier2020_LookupCode,2,))," ",IF(ISERROR(VLOOKUP(Z235,SVOAdminSymbolSCDBond2020_ValidationCode,1,)),"",VLOOKUP(Z235,SVOAdminSymbolSCDBond2020_LookupCode,2,)))</f>
        <v xml:space="preserve">. </v>
      </c>
    </row>
    <row r="236" spans="2:33" x14ac:dyDescent="0.3">
      <c r="B236" s="10" t="s">
        <v>886</v>
      </c>
      <c r="C236" s="20" t="s">
        <v>886</v>
      </c>
      <c r="D236" s="1" t="s">
        <v>886</v>
      </c>
      <c r="E236" s="1" t="s">
        <v>886</v>
      </c>
      <c r="F236" s="1" t="s">
        <v>886</v>
      </c>
      <c r="G236" s="1" t="s">
        <v>886</v>
      </c>
      <c r="H236" s="2" t="s">
        <v>886</v>
      </c>
      <c r="I236" s="1" t="s">
        <v>886</v>
      </c>
      <c r="J236" s="1" t="s">
        <v>886</v>
      </c>
      <c r="K236" s="1" t="s">
        <v>886</v>
      </c>
      <c r="L236" s="1" t="s">
        <v>886</v>
      </c>
      <c r="M236" s="1" t="s">
        <v>886</v>
      </c>
      <c r="N236" s="1" t="s">
        <v>886</v>
      </c>
      <c r="O236" s="1" t="s">
        <v>886</v>
      </c>
      <c r="P236" s="1" t="s">
        <v>886</v>
      </c>
      <c r="Q236" s="1" t="s">
        <v>886</v>
      </c>
      <c r="R236" s="1" t="s">
        <v>886</v>
      </c>
      <c r="S236" s="1" t="s">
        <v>886</v>
      </c>
      <c r="T236" s="1" t="s">
        <v>886</v>
      </c>
      <c r="U236" s="1" t="s">
        <v>886</v>
      </c>
      <c r="V236" s="1" t="s">
        <v>886</v>
      </c>
      <c r="W236" s="1" t="s">
        <v>886</v>
      </c>
      <c r="X236" s="1" t="s">
        <v>886</v>
      </c>
      <c r="Y236" s="1" t="s">
        <v>886</v>
      </c>
      <c r="Z236" s="1" t="s">
        <v>886</v>
      </c>
      <c r="AA236" s="1" t="s">
        <v>886</v>
      </c>
      <c r="AB236" s="1" t="s">
        <v>886</v>
      </c>
      <c r="AC236" s="1" t="s">
        <v>886</v>
      </c>
      <c r="AD236" s="1" t="s">
        <v>886</v>
      </c>
      <c r="AE236" s="1" t="s">
        <v>886</v>
      </c>
      <c r="AF236" s="1" t="s">
        <v>886</v>
      </c>
      <c r="AG236" s="1" t="s">
        <v>886</v>
      </c>
    </row>
    <row r="237" spans="2:33" ht="28" x14ac:dyDescent="0.3">
      <c r="B237" s="18" t="s">
        <v>1198</v>
      </c>
      <c r="C237" s="19" t="s">
        <v>294</v>
      </c>
      <c r="D237" s="4"/>
      <c r="E237" s="4"/>
      <c r="F237" s="4"/>
      <c r="G237" s="4"/>
      <c r="H237" s="3"/>
      <c r="I237" s="8">
        <f t="shared" ref="I237:V237" si="10">SUM(I234:I236)</f>
        <v>0</v>
      </c>
      <c r="J237" s="8">
        <f t="shared" si="10"/>
        <v>0</v>
      </c>
      <c r="K237" s="8">
        <f t="shared" si="10"/>
        <v>0</v>
      </c>
      <c r="L237" s="8">
        <f t="shared" si="10"/>
        <v>0</v>
      </c>
      <c r="M237" s="8">
        <f t="shared" si="10"/>
        <v>0</v>
      </c>
      <c r="N237" s="8">
        <f t="shared" si="10"/>
        <v>0</v>
      </c>
      <c r="O237" s="8">
        <f t="shared" si="10"/>
        <v>0</v>
      </c>
      <c r="P237" s="8">
        <f t="shared" si="10"/>
        <v>0</v>
      </c>
      <c r="Q237" s="8">
        <f t="shared" si="10"/>
        <v>0</v>
      </c>
      <c r="R237" s="8">
        <f t="shared" si="10"/>
        <v>0</v>
      </c>
      <c r="S237" s="8">
        <f t="shared" si="10"/>
        <v>0</v>
      </c>
      <c r="T237" s="8">
        <f t="shared" si="10"/>
        <v>0</v>
      </c>
      <c r="U237" s="8">
        <f t="shared" si="10"/>
        <v>0</v>
      </c>
      <c r="V237" s="8">
        <f t="shared" si="10"/>
        <v>0</v>
      </c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2:33" x14ac:dyDescent="0.3">
      <c r="B238" s="10" t="s">
        <v>886</v>
      </c>
      <c r="C238" s="20" t="s">
        <v>886</v>
      </c>
      <c r="D238" s="1" t="s">
        <v>886</v>
      </c>
      <c r="E238" s="1" t="s">
        <v>886</v>
      </c>
      <c r="F238" s="1" t="s">
        <v>886</v>
      </c>
      <c r="G238" s="1" t="s">
        <v>886</v>
      </c>
      <c r="H238" s="2" t="s">
        <v>886</v>
      </c>
      <c r="I238" s="6" t="s">
        <v>886</v>
      </c>
      <c r="J238" s="6" t="s">
        <v>886</v>
      </c>
      <c r="K238" s="6" t="s">
        <v>886</v>
      </c>
      <c r="L238" s="6" t="s">
        <v>886</v>
      </c>
      <c r="M238" s="6" t="s">
        <v>886</v>
      </c>
      <c r="N238" s="6" t="s">
        <v>886</v>
      </c>
      <c r="O238" s="6" t="s">
        <v>886</v>
      </c>
      <c r="P238" s="6" t="s">
        <v>886</v>
      </c>
      <c r="Q238" s="6" t="s">
        <v>886</v>
      </c>
      <c r="R238" s="6" t="s">
        <v>886</v>
      </c>
      <c r="S238" s="6" t="s">
        <v>886</v>
      </c>
      <c r="T238" s="6" t="s">
        <v>886</v>
      </c>
      <c r="U238" s="6" t="s">
        <v>886</v>
      </c>
      <c r="V238" s="6" t="s">
        <v>886</v>
      </c>
      <c r="W238" s="1" t="s">
        <v>886</v>
      </c>
      <c r="X238" s="1" t="s">
        <v>886</v>
      </c>
      <c r="Y238" s="1" t="s">
        <v>886</v>
      </c>
      <c r="Z238" s="1" t="s">
        <v>886</v>
      </c>
      <c r="AA238" s="1" t="s">
        <v>886</v>
      </c>
      <c r="AB238" s="1" t="s">
        <v>886</v>
      </c>
      <c r="AC238" s="1" t="s">
        <v>886</v>
      </c>
      <c r="AD238" s="1" t="s">
        <v>886</v>
      </c>
      <c r="AE238" s="1" t="s">
        <v>886</v>
      </c>
      <c r="AF238" s="1" t="s">
        <v>886</v>
      </c>
      <c r="AG238" s="1" t="s">
        <v>886</v>
      </c>
    </row>
    <row r="239" spans="2:33" x14ac:dyDescent="0.3">
      <c r="B239" s="7" t="s">
        <v>757</v>
      </c>
      <c r="C239" s="7" t="s">
        <v>1253</v>
      </c>
      <c r="D239" s="7" t="s">
        <v>8</v>
      </c>
      <c r="E239" s="5"/>
      <c r="F239" s="5"/>
      <c r="G239" s="7" t="s">
        <v>8</v>
      </c>
      <c r="H239" s="5"/>
      <c r="I239" s="5"/>
      <c r="J239" s="5"/>
      <c r="K239" s="5"/>
      <c r="L239" s="5"/>
      <c r="M239" s="5"/>
      <c r="N239" s="5"/>
      <c r="O239" s="5"/>
      <c r="P239" s="15">
        <f>M239+N239-O239</f>
        <v>0</v>
      </c>
      <c r="Q239" s="5"/>
      <c r="R239" s="5"/>
      <c r="S239" s="5"/>
      <c r="T239" s="5"/>
      <c r="U239" s="15">
        <f>S239+T239</f>
        <v>0</v>
      </c>
      <c r="V239" s="5"/>
      <c r="W239" s="4"/>
      <c r="X239" s="5"/>
      <c r="Y239" s="5"/>
      <c r="Z239" s="5"/>
      <c r="AA239" s="4"/>
      <c r="AB239" s="7" t="s">
        <v>8</v>
      </c>
      <c r="AC239" s="7" t="s">
        <v>8</v>
      </c>
      <c r="AD239" s="7" t="s">
        <v>8</v>
      </c>
      <c r="AE239" s="7" t="s">
        <v>8</v>
      </c>
      <c r="AF239" s="5"/>
      <c r="AG239" s="15" t="str">
        <f>CONCATENATE(IF(ISERROR(VLOOKUP(X239,NAICDes2020_ValidationCode,1,)),"",VLOOKUP(X239,NAICDes2020_LookupCode,2,)),".",IF(ISERROR(VLOOKUP(Y239,NAICDesModifier2020_ValidationCode,1,)),"",VLOOKUP(Y239,NAICDesModifier2020_LookupCode,2,))," ",IF(ISERROR(VLOOKUP(Z239,SVOAdminSymbolSCDBond2020_ValidationCode,1,)),"",VLOOKUP(Z239,SVOAdminSymbolSCDBond2020_LookupCode,2,)))</f>
        <v xml:space="preserve">. </v>
      </c>
    </row>
    <row r="240" spans="2:33" x14ac:dyDescent="0.3">
      <c r="B240" s="10" t="s">
        <v>886</v>
      </c>
      <c r="C240" s="20" t="s">
        <v>886</v>
      </c>
      <c r="D240" s="1" t="s">
        <v>886</v>
      </c>
      <c r="E240" s="1" t="s">
        <v>886</v>
      </c>
      <c r="F240" s="1" t="s">
        <v>886</v>
      </c>
      <c r="G240" s="1" t="s">
        <v>886</v>
      </c>
      <c r="H240" s="1" t="s">
        <v>886</v>
      </c>
      <c r="I240" s="1" t="s">
        <v>886</v>
      </c>
      <c r="J240" s="1" t="s">
        <v>886</v>
      </c>
      <c r="K240" s="1" t="s">
        <v>886</v>
      </c>
      <c r="L240" s="1" t="s">
        <v>886</v>
      </c>
      <c r="M240" s="1" t="s">
        <v>886</v>
      </c>
      <c r="N240" s="1" t="s">
        <v>886</v>
      </c>
      <c r="O240" s="1" t="s">
        <v>886</v>
      </c>
      <c r="P240" s="1" t="s">
        <v>886</v>
      </c>
      <c r="Q240" s="1" t="s">
        <v>886</v>
      </c>
      <c r="R240" s="1" t="s">
        <v>886</v>
      </c>
      <c r="S240" s="1" t="s">
        <v>886</v>
      </c>
      <c r="T240" s="1" t="s">
        <v>886</v>
      </c>
      <c r="U240" s="1" t="s">
        <v>886</v>
      </c>
      <c r="V240" s="1" t="s">
        <v>886</v>
      </c>
      <c r="W240" s="1" t="s">
        <v>886</v>
      </c>
      <c r="X240" s="1" t="s">
        <v>886</v>
      </c>
      <c r="Y240" s="1" t="s">
        <v>886</v>
      </c>
      <c r="Z240" s="1" t="s">
        <v>886</v>
      </c>
      <c r="AA240" s="1" t="s">
        <v>886</v>
      </c>
      <c r="AB240" s="1" t="s">
        <v>886</v>
      </c>
      <c r="AC240" s="1" t="s">
        <v>886</v>
      </c>
      <c r="AD240" s="1" t="s">
        <v>886</v>
      </c>
      <c r="AE240" s="1" t="s">
        <v>886</v>
      </c>
      <c r="AF240" s="1" t="s">
        <v>886</v>
      </c>
      <c r="AG240" s="1" t="s">
        <v>886</v>
      </c>
    </row>
    <row r="241" spans="2:33" ht="28" x14ac:dyDescent="0.3">
      <c r="B241" s="18" t="s">
        <v>1009</v>
      </c>
      <c r="C241" s="19" t="s">
        <v>1199</v>
      </c>
      <c r="D241" s="4"/>
      <c r="E241" s="4"/>
      <c r="F241" s="4"/>
      <c r="G241" s="4"/>
      <c r="H241" s="4"/>
      <c r="I241" s="8">
        <f t="shared" ref="I241:V241" si="11">SUM(I238:I240)</f>
        <v>0</v>
      </c>
      <c r="J241" s="8">
        <f t="shared" si="11"/>
        <v>0</v>
      </c>
      <c r="K241" s="8">
        <f t="shared" si="11"/>
        <v>0</v>
      </c>
      <c r="L241" s="8">
        <f t="shared" si="11"/>
        <v>0</v>
      </c>
      <c r="M241" s="8">
        <f t="shared" si="11"/>
        <v>0</v>
      </c>
      <c r="N241" s="8">
        <f t="shared" si="11"/>
        <v>0</v>
      </c>
      <c r="O241" s="8">
        <f t="shared" si="11"/>
        <v>0</v>
      </c>
      <c r="P241" s="8">
        <f t="shared" si="11"/>
        <v>0</v>
      </c>
      <c r="Q241" s="8">
        <f t="shared" si="11"/>
        <v>0</v>
      </c>
      <c r="R241" s="8">
        <f t="shared" si="11"/>
        <v>0</v>
      </c>
      <c r="S241" s="8">
        <f t="shared" si="11"/>
        <v>0</v>
      </c>
      <c r="T241" s="8">
        <f t="shared" si="11"/>
        <v>0</v>
      </c>
      <c r="U241" s="8">
        <f t="shared" si="11"/>
        <v>0</v>
      </c>
      <c r="V241" s="8">
        <f t="shared" si="11"/>
        <v>0</v>
      </c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2:33" x14ac:dyDescent="0.3">
      <c r="B242" s="10" t="s">
        <v>886</v>
      </c>
      <c r="C242" s="20" t="s">
        <v>886</v>
      </c>
      <c r="D242" s="1" t="s">
        <v>886</v>
      </c>
      <c r="E242" s="1" t="s">
        <v>886</v>
      </c>
      <c r="F242" s="1" t="s">
        <v>886</v>
      </c>
      <c r="G242" s="1" t="s">
        <v>886</v>
      </c>
      <c r="H242" s="1" t="s">
        <v>886</v>
      </c>
      <c r="I242" s="6" t="s">
        <v>886</v>
      </c>
      <c r="J242" s="6" t="s">
        <v>886</v>
      </c>
      <c r="K242" s="6" t="s">
        <v>886</v>
      </c>
      <c r="L242" s="6" t="s">
        <v>886</v>
      </c>
      <c r="M242" s="6" t="s">
        <v>886</v>
      </c>
      <c r="N242" s="6" t="s">
        <v>886</v>
      </c>
      <c r="O242" s="6" t="s">
        <v>886</v>
      </c>
      <c r="P242" s="6" t="s">
        <v>886</v>
      </c>
      <c r="Q242" s="6" t="s">
        <v>886</v>
      </c>
      <c r="R242" s="6" t="s">
        <v>886</v>
      </c>
      <c r="S242" s="6" t="s">
        <v>886</v>
      </c>
      <c r="T242" s="6" t="s">
        <v>886</v>
      </c>
      <c r="U242" s="6" t="s">
        <v>886</v>
      </c>
      <c r="V242" s="6" t="s">
        <v>886</v>
      </c>
      <c r="W242" s="1" t="s">
        <v>886</v>
      </c>
      <c r="X242" s="1" t="s">
        <v>886</v>
      </c>
      <c r="Y242" s="1" t="s">
        <v>886</v>
      </c>
      <c r="Z242" s="1" t="s">
        <v>886</v>
      </c>
      <c r="AA242" s="1" t="s">
        <v>886</v>
      </c>
      <c r="AB242" s="1" t="s">
        <v>886</v>
      </c>
      <c r="AC242" s="1" t="s">
        <v>886</v>
      </c>
      <c r="AD242" s="1" t="s">
        <v>886</v>
      </c>
      <c r="AE242" s="1" t="s">
        <v>886</v>
      </c>
      <c r="AF242" s="1" t="s">
        <v>886</v>
      </c>
      <c r="AG242" s="1" t="s">
        <v>886</v>
      </c>
    </row>
    <row r="243" spans="2:33" x14ac:dyDescent="0.3">
      <c r="B243" s="7" t="s">
        <v>1280</v>
      </c>
      <c r="C243" s="7" t="s">
        <v>1253</v>
      </c>
      <c r="D243" s="7" t="s">
        <v>8</v>
      </c>
      <c r="E243" s="5"/>
      <c r="F243" s="5"/>
      <c r="G243" s="7" t="s">
        <v>8</v>
      </c>
      <c r="H243" s="4"/>
      <c r="I243" s="5"/>
      <c r="J243" s="5"/>
      <c r="K243" s="5"/>
      <c r="L243" s="5"/>
      <c r="M243" s="5"/>
      <c r="N243" s="5"/>
      <c r="O243" s="5"/>
      <c r="P243" s="15">
        <f>M243+N243-O243</f>
        <v>0</v>
      </c>
      <c r="Q243" s="5"/>
      <c r="R243" s="5"/>
      <c r="S243" s="5"/>
      <c r="T243" s="5"/>
      <c r="U243" s="15">
        <f>S243+T243</f>
        <v>0</v>
      </c>
      <c r="V243" s="5"/>
      <c r="W243" s="5"/>
      <c r="X243" s="5"/>
      <c r="Y243" s="5"/>
      <c r="Z243" s="5"/>
      <c r="AA243" s="4"/>
      <c r="AB243" s="7" t="s">
        <v>8</v>
      </c>
      <c r="AC243" s="7" t="s">
        <v>8</v>
      </c>
      <c r="AD243" s="7" t="s">
        <v>8</v>
      </c>
      <c r="AE243" s="7" t="s">
        <v>8</v>
      </c>
      <c r="AF243" s="5"/>
      <c r="AG243" s="15" t="str">
        <f>CONCATENATE(IF(ISERROR(VLOOKUP(X243,NAICDes2020_ValidationCode,1,)),"",VLOOKUP(X243,NAICDes2020_LookupCode,2,)),".",IF(ISERROR(VLOOKUP(Y243,NAICDesModifier2020_ValidationCode,1,)),"",VLOOKUP(Y243,NAICDesModifier2020_LookupCode,2,))," ",IF(ISERROR(VLOOKUP(Z243,SVOAdminSymbolSCDBond2020_ValidationCode,1,)),"",VLOOKUP(Z243,SVOAdminSymbolSCDBond2020_LookupCode,2,)))</f>
        <v xml:space="preserve">. </v>
      </c>
    </row>
    <row r="244" spans="2:33" x14ac:dyDescent="0.3">
      <c r="B244" s="10" t="s">
        <v>886</v>
      </c>
      <c r="C244" s="20" t="s">
        <v>886</v>
      </c>
      <c r="D244" s="1" t="s">
        <v>886</v>
      </c>
      <c r="E244" s="1" t="s">
        <v>886</v>
      </c>
      <c r="F244" s="1" t="s">
        <v>886</v>
      </c>
      <c r="G244" s="1" t="s">
        <v>886</v>
      </c>
      <c r="H244" s="1" t="s">
        <v>886</v>
      </c>
      <c r="I244" s="1" t="s">
        <v>886</v>
      </c>
      <c r="J244" s="1" t="s">
        <v>886</v>
      </c>
      <c r="K244" s="1" t="s">
        <v>886</v>
      </c>
      <c r="L244" s="1" t="s">
        <v>886</v>
      </c>
      <c r="M244" s="1" t="s">
        <v>886</v>
      </c>
      <c r="N244" s="1" t="s">
        <v>886</v>
      </c>
      <c r="O244" s="1" t="s">
        <v>886</v>
      </c>
      <c r="P244" s="1" t="s">
        <v>886</v>
      </c>
      <c r="Q244" s="1" t="s">
        <v>886</v>
      </c>
      <c r="R244" s="1" t="s">
        <v>886</v>
      </c>
      <c r="S244" s="1" t="s">
        <v>886</v>
      </c>
      <c r="T244" s="1" t="s">
        <v>886</v>
      </c>
      <c r="U244" s="1" t="s">
        <v>886</v>
      </c>
      <c r="V244" s="1" t="s">
        <v>886</v>
      </c>
      <c r="W244" s="1" t="s">
        <v>886</v>
      </c>
      <c r="X244" s="1" t="s">
        <v>886</v>
      </c>
      <c r="Y244" s="1" t="s">
        <v>886</v>
      </c>
      <c r="Z244" s="1" t="s">
        <v>886</v>
      </c>
      <c r="AA244" s="1" t="s">
        <v>886</v>
      </c>
      <c r="AB244" s="1" t="s">
        <v>886</v>
      </c>
      <c r="AC244" s="1" t="s">
        <v>886</v>
      </c>
      <c r="AD244" s="1" t="s">
        <v>886</v>
      </c>
      <c r="AE244" s="1" t="s">
        <v>886</v>
      </c>
      <c r="AF244" s="1" t="s">
        <v>886</v>
      </c>
      <c r="AG244" s="1" t="s">
        <v>886</v>
      </c>
    </row>
    <row r="245" spans="2:33" ht="28" x14ac:dyDescent="0.3">
      <c r="B245" s="18" t="s">
        <v>110</v>
      </c>
      <c r="C245" s="19" t="s">
        <v>295</v>
      </c>
      <c r="D245" s="4"/>
      <c r="E245" s="4"/>
      <c r="F245" s="4"/>
      <c r="G245" s="4"/>
      <c r="H245" s="4"/>
      <c r="I245" s="8">
        <f t="shared" ref="I245:V245" si="12">SUM(I242:I244)</f>
        <v>0</v>
      </c>
      <c r="J245" s="8">
        <f t="shared" si="12"/>
        <v>0</v>
      </c>
      <c r="K245" s="8">
        <f t="shared" si="12"/>
        <v>0</v>
      </c>
      <c r="L245" s="8">
        <f t="shared" si="12"/>
        <v>0</v>
      </c>
      <c r="M245" s="8">
        <f t="shared" si="12"/>
        <v>0</v>
      </c>
      <c r="N245" s="8">
        <f t="shared" si="12"/>
        <v>0</v>
      </c>
      <c r="O245" s="8">
        <f t="shared" si="12"/>
        <v>0</v>
      </c>
      <c r="P245" s="8">
        <f t="shared" si="12"/>
        <v>0</v>
      </c>
      <c r="Q245" s="8">
        <f t="shared" si="12"/>
        <v>0</v>
      </c>
      <c r="R245" s="8">
        <f t="shared" si="12"/>
        <v>0</v>
      </c>
      <c r="S245" s="8">
        <f t="shared" si="12"/>
        <v>0</v>
      </c>
      <c r="T245" s="8">
        <f t="shared" si="12"/>
        <v>0</v>
      </c>
      <c r="U245" s="8">
        <f t="shared" si="12"/>
        <v>0</v>
      </c>
      <c r="V245" s="8">
        <f t="shared" si="12"/>
        <v>0</v>
      </c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2:33" x14ac:dyDescent="0.3">
      <c r="B246" s="10" t="s">
        <v>886</v>
      </c>
      <c r="C246" s="20" t="s">
        <v>886</v>
      </c>
      <c r="D246" s="1" t="s">
        <v>886</v>
      </c>
      <c r="E246" s="1" t="s">
        <v>886</v>
      </c>
      <c r="F246" s="1" t="s">
        <v>886</v>
      </c>
      <c r="G246" s="1" t="s">
        <v>886</v>
      </c>
      <c r="H246" s="1" t="s">
        <v>886</v>
      </c>
      <c r="I246" s="6" t="s">
        <v>886</v>
      </c>
      <c r="J246" s="6" t="s">
        <v>886</v>
      </c>
      <c r="K246" s="6" t="s">
        <v>886</v>
      </c>
      <c r="L246" s="6" t="s">
        <v>886</v>
      </c>
      <c r="M246" s="6" t="s">
        <v>886</v>
      </c>
      <c r="N246" s="6" t="s">
        <v>886</v>
      </c>
      <c r="O246" s="6" t="s">
        <v>886</v>
      </c>
      <c r="P246" s="6" t="s">
        <v>886</v>
      </c>
      <c r="Q246" s="6" t="s">
        <v>886</v>
      </c>
      <c r="R246" s="6" t="s">
        <v>886</v>
      </c>
      <c r="S246" s="6" t="s">
        <v>886</v>
      </c>
      <c r="T246" s="6" t="s">
        <v>886</v>
      </c>
      <c r="U246" s="6" t="s">
        <v>886</v>
      </c>
      <c r="V246" s="6" t="s">
        <v>886</v>
      </c>
      <c r="W246" s="1" t="s">
        <v>886</v>
      </c>
      <c r="X246" s="1" t="s">
        <v>886</v>
      </c>
      <c r="Y246" s="1" t="s">
        <v>886</v>
      </c>
      <c r="Z246" s="1" t="s">
        <v>886</v>
      </c>
      <c r="AA246" s="1" t="s">
        <v>886</v>
      </c>
      <c r="AB246" s="1" t="s">
        <v>886</v>
      </c>
      <c r="AC246" s="1" t="s">
        <v>886</v>
      </c>
      <c r="AD246" s="1" t="s">
        <v>886</v>
      </c>
      <c r="AE246" s="1" t="s">
        <v>886</v>
      </c>
      <c r="AF246" s="1" t="s">
        <v>886</v>
      </c>
      <c r="AG246" s="1" t="s">
        <v>886</v>
      </c>
    </row>
    <row r="247" spans="2:33" x14ac:dyDescent="0.3">
      <c r="B247" s="7" t="s">
        <v>111</v>
      </c>
      <c r="C247" s="7" t="s">
        <v>1253</v>
      </c>
      <c r="D247" s="7" t="s">
        <v>8</v>
      </c>
      <c r="E247" s="5"/>
      <c r="F247" s="5"/>
      <c r="G247" s="7" t="s">
        <v>8</v>
      </c>
      <c r="H247" s="4"/>
      <c r="I247" s="5"/>
      <c r="J247" s="5"/>
      <c r="K247" s="5"/>
      <c r="L247" s="5"/>
      <c r="M247" s="5"/>
      <c r="N247" s="5"/>
      <c r="O247" s="5"/>
      <c r="P247" s="15">
        <f>M247+N247-O247</f>
        <v>0</v>
      </c>
      <c r="Q247" s="5"/>
      <c r="R247" s="5"/>
      <c r="S247" s="5"/>
      <c r="T247" s="5"/>
      <c r="U247" s="15">
        <f>S247+T247</f>
        <v>0</v>
      </c>
      <c r="V247" s="5"/>
      <c r="W247" s="5"/>
      <c r="X247" s="5"/>
      <c r="Y247" s="5"/>
      <c r="Z247" s="5"/>
      <c r="AA247" s="4"/>
      <c r="AB247" s="7" t="s">
        <v>8</v>
      </c>
      <c r="AC247" s="7" t="s">
        <v>8</v>
      </c>
      <c r="AD247" s="7" t="s">
        <v>8</v>
      </c>
      <c r="AE247" s="7" t="s">
        <v>8</v>
      </c>
      <c r="AF247" s="5"/>
      <c r="AG247" s="15" t="str">
        <f>CONCATENATE(IF(ISERROR(VLOOKUP(X247,NAICDes2020_ValidationCode,1,)),"",VLOOKUP(X247,NAICDes2020_LookupCode,2,)),".",IF(ISERROR(VLOOKUP(Y247,NAICDesModifier2020_ValidationCode,1,)),"",VLOOKUP(Y247,NAICDesModifier2020_LookupCode,2,))," ",IF(ISERROR(VLOOKUP(Z247,SVOAdminSymbolSCDBond2020_ValidationCode,1,)),"",VLOOKUP(Z247,SVOAdminSymbolSCDBond2020_LookupCode,2,)))</f>
        <v xml:space="preserve">. </v>
      </c>
    </row>
    <row r="248" spans="2:33" x14ac:dyDescent="0.3">
      <c r="B248" s="10" t="s">
        <v>886</v>
      </c>
      <c r="C248" s="20" t="s">
        <v>886</v>
      </c>
      <c r="D248" s="1" t="s">
        <v>886</v>
      </c>
      <c r="E248" s="1" t="s">
        <v>886</v>
      </c>
      <c r="F248" s="1" t="s">
        <v>886</v>
      </c>
      <c r="G248" s="1" t="s">
        <v>886</v>
      </c>
      <c r="H248" s="1" t="s">
        <v>886</v>
      </c>
      <c r="I248" s="1" t="s">
        <v>886</v>
      </c>
      <c r="J248" s="1" t="s">
        <v>886</v>
      </c>
      <c r="K248" s="1" t="s">
        <v>886</v>
      </c>
      <c r="L248" s="1" t="s">
        <v>886</v>
      </c>
      <c r="M248" s="1" t="s">
        <v>886</v>
      </c>
      <c r="N248" s="1" t="s">
        <v>886</v>
      </c>
      <c r="O248" s="1" t="s">
        <v>886</v>
      </c>
      <c r="P248" s="1" t="s">
        <v>886</v>
      </c>
      <c r="Q248" s="1" t="s">
        <v>886</v>
      </c>
      <c r="R248" s="1" t="s">
        <v>886</v>
      </c>
      <c r="S248" s="1" t="s">
        <v>886</v>
      </c>
      <c r="T248" s="1" t="s">
        <v>886</v>
      </c>
      <c r="U248" s="1" t="s">
        <v>886</v>
      </c>
      <c r="V248" s="1" t="s">
        <v>886</v>
      </c>
      <c r="W248" s="1" t="s">
        <v>886</v>
      </c>
      <c r="X248" s="1" t="s">
        <v>886</v>
      </c>
      <c r="Y248" s="1" t="s">
        <v>886</v>
      </c>
      <c r="Z248" s="1" t="s">
        <v>886</v>
      </c>
      <c r="AA248" s="1" t="s">
        <v>886</v>
      </c>
      <c r="AB248" s="1" t="s">
        <v>886</v>
      </c>
      <c r="AC248" s="1" t="s">
        <v>886</v>
      </c>
      <c r="AD248" s="1" t="s">
        <v>886</v>
      </c>
      <c r="AE248" s="1" t="s">
        <v>886</v>
      </c>
      <c r="AF248" s="1" t="s">
        <v>886</v>
      </c>
      <c r="AG248" s="1" t="s">
        <v>886</v>
      </c>
    </row>
    <row r="249" spans="2:33" ht="28" x14ac:dyDescent="0.3">
      <c r="B249" s="18" t="s">
        <v>402</v>
      </c>
      <c r="C249" s="19" t="s">
        <v>204</v>
      </c>
      <c r="D249" s="4"/>
      <c r="E249" s="4"/>
      <c r="F249" s="4"/>
      <c r="G249" s="4"/>
      <c r="H249" s="4"/>
      <c r="I249" s="8">
        <f t="shared" ref="I249:V249" si="13">SUM(I246:I248)</f>
        <v>0</v>
      </c>
      <c r="J249" s="8">
        <f t="shared" si="13"/>
        <v>0</v>
      </c>
      <c r="K249" s="8">
        <f t="shared" si="13"/>
        <v>0</v>
      </c>
      <c r="L249" s="8">
        <f t="shared" si="13"/>
        <v>0</v>
      </c>
      <c r="M249" s="8">
        <f t="shared" si="13"/>
        <v>0</v>
      </c>
      <c r="N249" s="8">
        <f t="shared" si="13"/>
        <v>0</v>
      </c>
      <c r="O249" s="8">
        <f t="shared" si="13"/>
        <v>0</v>
      </c>
      <c r="P249" s="8">
        <f t="shared" si="13"/>
        <v>0</v>
      </c>
      <c r="Q249" s="8">
        <f t="shared" si="13"/>
        <v>0</v>
      </c>
      <c r="R249" s="8">
        <f t="shared" si="13"/>
        <v>0</v>
      </c>
      <c r="S249" s="8">
        <f t="shared" si="13"/>
        <v>0</v>
      </c>
      <c r="T249" s="8">
        <f t="shared" si="13"/>
        <v>0</v>
      </c>
      <c r="U249" s="8">
        <f t="shared" si="13"/>
        <v>0</v>
      </c>
      <c r="V249" s="8">
        <f t="shared" si="13"/>
        <v>0</v>
      </c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2:33" x14ac:dyDescent="0.3">
      <c r="B250" s="18" t="s">
        <v>403</v>
      </c>
      <c r="C250" s="18" t="s">
        <v>68</v>
      </c>
      <c r="D250" s="4"/>
      <c r="E250" s="4"/>
      <c r="F250" s="4"/>
      <c r="G250" s="4"/>
      <c r="H250" s="4"/>
      <c r="I250" s="8">
        <f t="shared" ref="I250:V250" si="14">I11+I15+I19+I23+I27+I229+I233+I237+I241+I245+I249</f>
        <v>484621245</v>
      </c>
      <c r="J250" s="8">
        <f t="shared" si="14"/>
        <v>499213242</v>
      </c>
      <c r="K250" s="8">
        <f t="shared" si="14"/>
        <v>495852637</v>
      </c>
      <c r="L250" s="8">
        <f t="shared" si="14"/>
        <v>491208138</v>
      </c>
      <c r="M250" s="8">
        <f t="shared" si="14"/>
        <v>530300</v>
      </c>
      <c r="N250" s="8">
        <f t="shared" si="14"/>
        <v>471754</v>
      </c>
      <c r="O250" s="8">
        <f t="shared" si="14"/>
        <v>0</v>
      </c>
      <c r="P250" s="8">
        <f t="shared" si="14"/>
        <v>1002054</v>
      </c>
      <c r="Q250" s="8">
        <f t="shared" si="14"/>
        <v>0</v>
      </c>
      <c r="R250" s="8">
        <f t="shared" si="14"/>
        <v>497839073</v>
      </c>
      <c r="S250" s="8">
        <f t="shared" si="14"/>
        <v>0</v>
      </c>
      <c r="T250" s="8">
        <f t="shared" si="14"/>
        <v>-13217827</v>
      </c>
      <c r="U250" s="8">
        <f t="shared" si="14"/>
        <v>-13217827</v>
      </c>
      <c r="V250" s="8">
        <f t="shared" si="14"/>
        <v>10564038</v>
      </c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2:33" x14ac:dyDescent="0.3">
      <c r="B251" s="18" t="s">
        <v>758</v>
      </c>
      <c r="C251" s="18" t="s">
        <v>404</v>
      </c>
      <c r="D251" s="4"/>
      <c r="E251" s="4"/>
      <c r="F251" s="4"/>
      <c r="G251" s="4"/>
      <c r="H251" s="4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2:33" x14ac:dyDescent="0.3">
      <c r="B252" s="18" t="s">
        <v>1128</v>
      </c>
      <c r="C252" s="18" t="s">
        <v>759</v>
      </c>
      <c r="D252" s="4"/>
      <c r="E252" s="4"/>
      <c r="F252" s="4"/>
      <c r="G252" s="4"/>
      <c r="H252" s="4"/>
      <c r="I252" s="23">
        <f t="shared" ref="I252:V252" si="15">I250</f>
        <v>484621245</v>
      </c>
      <c r="J252" s="23">
        <f t="shared" si="15"/>
        <v>499213242</v>
      </c>
      <c r="K252" s="23">
        <f t="shared" si="15"/>
        <v>495852637</v>
      </c>
      <c r="L252" s="23">
        <f t="shared" si="15"/>
        <v>491208138</v>
      </c>
      <c r="M252" s="23">
        <f t="shared" si="15"/>
        <v>530300</v>
      </c>
      <c r="N252" s="23">
        <f t="shared" si="15"/>
        <v>471754</v>
      </c>
      <c r="O252" s="23">
        <f t="shared" si="15"/>
        <v>0</v>
      </c>
      <c r="P252" s="23">
        <f t="shared" si="15"/>
        <v>1002054</v>
      </c>
      <c r="Q252" s="23">
        <f t="shared" si="15"/>
        <v>0</v>
      </c>
      <c r="R252" s="23">
        <f t="shared" si="15"/>
        <v>497839073</v>
      </c>
      <c r="S252" s="23">
        <f t="shared" si="15"/>
        <v>0</v>
      </c>
      <c r="T252" s="23">
        <f t="shared" si="15"/>
        <v>-13217827</v>
      </c>
      <c r="U252" s="23">
        <f t="shared" si="15"/>
        <v>-13217827</v>
      </c>
      <c r="V252" s="23">
        <f t="shared" si="15"/>
        <v>10564038</v>
      </c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2:33" x14ac:dyDescent="0.3">
      <c r="B253" s="10" t="s">
        <v>886</v>
      </c>
      <c r="C253" s="20" t="s">
        <v>886</v>
      </c>
      <c r="D253" s="1" t="s">
        <v>886</v>
      </c>
      <c r="E253" s="1" t="s">
        <v>886</v>
      </c>
      <c r="F253" s="1" t="s">
        <v>886</v>
      </c>
      <c r="G253" s="1" t="s">
        <v>886</v>
      </c>
      <c r="H253" s="1" t="s">
        <v>886</v>
      </c>
      <c r="I253" s="6" t="s">
        <v>886</v>
      </c>
      <c r="J253" s="6" t="s">
        <v>886</v>
      </c>
      <c r="K253" s="6" t="s">
        <v>886</v>
      </c>
      <c r="L253" s="6" t="s">
        <v>886</v>
      </c>
      <c r="M253" s="6" t="s">
        <v>886</v>
      </c>
      <c r="N253" s="6" t="s">
        <v>886</v>
      </c>
      <c r="O253" s="6" t="s">
        <v>886</v>
      </c>
      <c r="P253" s="6" t="s">
        <v>886</v>
      </c>
      <c r="Q253" s="6" t="s">
        <v>886</v>
      </c>
      <c r="R253" s="6" t="s">
        <v>886</v>
      </c>
      <c r="S253" s="6" t="s">
        <v>886</v>
      </c>
      <c r="T253" s="6" t="s">
        <v>886</v>
      </c>
      <c r="U253" s="6" t="s">
        <v>886</v>
      </c>
      <c r="V253" s="6" t="s">
        <v>886</v>
      </c>
      <c r="W253" s="1" t="s">
        <v>886</v>
      </c>
      <c r="X253" s="1" t="s">
        <v>886</v>
      </c>
      <c r="Y253" s="1" t="s">
        <v>886</v>
      </c>
      <c r="Z253" s="1" t="s">
        <v>886</v>
      </c>
      <c r="AA253" s="1" t="s">
        <v>886</v>
      </c>
      <c r="AB253" s="1" t="s">
        <v>886</v>
      </c>
      <c r="AC253" s="1" t="s">
        <v>886</v>
      </c>
      <c r="AD253" s="1" t="s">
        <v>886</v>
      </c>
      <c r="AE253" s="1" t="s">
        <v>886</v>
      </c>
      <c r="AF253" s="1" t="s">
        <v>886</v>
      </c>
      <c r="AG253" s="1" t="s">
        <v>886</v>
      </c>
    </row>
    <row r="254" spans="2:33" x14ac:dyDescent="0.3">
      <c r="B254" s="7" t="s">
        <v>1281</v>
      </c>
      <c r="C254" s="7" t="s">
        <v>1253</v>
      </c>
      <c r="D254" s="7" t="s">
        <v>8</v>
      </c>
      <c r="E254" s="5"/>
      <c r="F254" s="5"/>
      <c r="G254" s="7" t="s">
        <v>8</v>
      </c>
      <c r="H254" s="5"/>
      <c r="I254" s="5"/>
      <c r="J254" s="5"/>
      <c r="K254" s="5"/>
      <c r="L254" s="5"/>
      <c r="M254" s="5"/>
      <c r="N254" s="5"/>
      <c r="O254" s="5"/>
      <c r="P254" s="15">
        <f>M254+N254-O254</f>
        <v>0</v>
      </c>
      <c r="Q254" s="5"/>
      <c r="R254" s="5"/>
      <c r="S254" s="5"/>
      <c r="T254" s="5"/>
      <c r="U254" s="15">
        <f>S254+T254</f>
        <v>0</v>
      </c>
      <c r="V254" s="5"/>
      <c r="W254" s="4"/>
      <c r="X254" s="5"/>
      <c r="Y254" s="5"/>
      <c r="Z254" s="5"/>
      <c r="AA254" s="4"/>
      <c r="AB254" s="7" t="s">
        <v>8</v>
      </c>
      <c r="AC254" s="7" t="s">
        <v>8</v>
      </c>
      <c r="AD254" s="7" t="s">
        <v>8</v>
      </c>
      <c r="AE254" s="7" t="s">
        <v>8</v>
      </c>
      <c r="AF254" s="5"/>
      <c r="AG254" s="15" t="str">
        <f>CONCATENATE(IF(ISERROR(VLOOKUP(X254,NAICDes2020_ValidationCode,1,)),"",VLOOKUP(X254,NAICDes2020_LookupCode,2,)),".",IF(ISERROR(VLOOKUP(Y254,NAICDesModifier2020_ValidationCode,1,)),"",VLOOKUP(Y254,NAICDesModifier2020_LookupCode,2,))," ",IF(ISERROR(VLOOKUP(Z254,SVOAdminSymbolSCDPS2020_ValidationCode,1,)),"",VLOOKUP(Z254,SVOAdminSymbolSCDPS2020_LookupCode,2,)))</f>
        <v xml:space="preserve">. </v>
      </c>
    </row>
    <row r="255" spans="2:33" x14ac:dyDescent="0.3">
      <c r="B255" s="10" t="s">
        <v>886</v>
      </c>
      <c r="C255" s="20" t="s">
        <v>886</v>
      </c>
      <c r="D255" s="1" t="s">
        <v>886</v>
      </c>
      <c r="E255" s="1" t="s">
        <v>886</v>
      </c>
      <c r="F255" s="1" t="s">
        <v>886</v>
      </c>
      <c r="G255" s="1" t="s">
        <v>886</v>
      </c>
      <c r="H255" s="1" t="s">
        <v>886</v>
      </c>
      <c r="I255" s="1" t="s">
        <v>886</v>
      </c>
      <c r="J255" s="1" t="s">
        <v>886</v>
      </c>
      <c r="K255" s="1" t="s">
        <v>886</v>
      </c>
      <c r="L255" s="1" t="s">
        <v>886</v>
      </c>
      <c r="M255" s="1" t="s">
        <v>886</v>
      </c>
      <c r="N255" s="1" t="s">
        <v>886</v>
      </c>
      <c r="O255" s="1" t="s">
        <v>886</v>
      </c>
      <c r="P255" s="1" t="s">
        <v>886</v>
      </c>
      <c r="Q255" s="1" t="s">
        <v>886</v>
      </c>
      <c r="R255" s="1" t="s">
        <v>886</v>
      </c>
      <c r="S255" s="1" t="s">
        <v>886</v>
      </c>
      <c r="T255" s="1" t="s">
        <v>886</v>
      </c>
      <c r="U255" s="1" t="s">
        <v>886</v>
      </c>
      <c r="V255" s="1" t="s">
        <v>886</v>
      </c>
      <c r="W255" s="1" t="s">
        <v>886</v>
      </c>
      <c r="X255" s="1" t="s">
        <v>886</v>
      </c>
      <c r="Y255" s="1" t="s">
        <v>886</v>
      </c>
      <c r="Z255" s="1" t="s">
        <v>886</v>
      </c>
      <c r="AA255" s="1" t="s">
        <v>886</v>
      </c>
      <c r="AB255" s="1" t="s">
        <v>886</v>
      </c>
      <c r="AC255" s="1" t="s">
        <v>886</v>
      </c>
      <c r="AD255" s="1" t="s">
        <v>886</v>
      </c>
      <c r="AE255" s="1" t="s">
        <v>886</v>
      </c>
      <c r="AF255" s="1" t="s">
        <v>886</v>
      </c>
      <c r="AG255" s="1" t="s">
        <v>886</v>
      </c>
    </row>
    <row r="256" spans="2:33" ht="42" x14ac:dyDescent="0.3">
      <c r="B256" s="18" t="s">
        <v>205</v>
      </c>
      <c r="C256" s="19" t="s">
        <v>1282</v>
      </c>
      <c r="D256" s="4"/>
      <c r="E256" s="4"/>
      <c r="F256" s="4"/>
      <c r="G256" s="4"/>
      <c r="H256" s="4"/>
      <c r="I256" s="8">
        <f>SUM(I253:I255)</f>
        <v>0</v>
      </c>
      <c r="J256" s="4"/>
      <c r="K256" s="8">
        <f t="shared" ref="K256:V256" si="16">SUM(K253:K255)</f>
        <v>0</v>
      </c>
      <c r="L256" s="8">
        <f t="shared" si="16"/>
        <v>0</v>
      </c>
      <c r="M256" s="8">
        <f t="shared" si="16"/>
        <v>0</v>
      </c>
      <c r="N256" s="8">
        <f t="shared" si="16"/>
        <v>0</v>
      </c>
      <c r="O256" s="8">
        <f t="shared" si="16"/>
        <v>0</v>
      </c>
      <c r="P256" s="8">
        <f t="shared" si="16"/>
        <v>0</v>
      </c>
      <c r="Q256" s="8">
        <f t="shared" si="16"/>
        <v>0</v>
      </c>
      <c r="R256" s="8">
        <f t="shared" si="16"/>
        <v>0</v>
      </c>
      <c r="S256" s="8">
        <f t="shared" si="16"/>
        <v>0</v>
      </c>
      <c r="T256" s="8">
        <f t="shared" si="16"/>
        <v>0</v>
      </c>
      <c r="U256" s="8">
        <f t="shared" si="16"/>
        <v>0</v>
      </c>
      <c r="V256" s="8">
        <f t="shared" si="16"/>
        <v>0</v>
      </c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2:33" x14ac:dyDescent="0.3">
      <c r="B257" s="10" t="s">
        <v>886</v>
      </c>
      <c r="C257" s="20" t="s">
        <v>886</v>
      </c>
      <c r="D257" s="1" t="s">
        <v>886</v>
      </c>
      <c r="E257" s="1" t="s">
        <v>886</v>
      </c>
      <c r="F257" s="1" t="s">
        <v>886</v>
      </c>
      <c r="G257" s="1" t="s">
        <v>886</v>
      </c>
      <c r="H257" s="1" t="s">
        <v>886</v>
      </c>
      <c r="I257" s="6" t="s">
        <v>886</v>
      </c>
      <c r="J257" s="1" t="s">
        <v>886</v>
      </c>
      <c r="K257" s="6" t="s">
        <v>886</v>
      </c>
      <c r="L257" s="6" t="s">
        <v>886</v>
      </c>
      <c r="M257" s="6" t="s">
        <v>886</v>
      </c>
      <c r="N257" s="6" t="s">
        <v>886</v>
      </c>
      <c r="O257" s="6" t="s">
        <v>886</v>
      </c>
      <c r="P257" s="6" t="s">
        <v>886</v>
      </c>
      <c r="Q257" s="6" t="s">
        <v>886</v>
      </c>
      <c r="R257" s="6" t="s">
        <v>886</v>
      </c>
      <c r="S257" s="6" t="s">
        <v>886</v>
      </c>
      <c r="T257" s="6" t="s">
        <v>886</v>
      </c>
      <c r="U257" s="6" t="s">
        <v>886</v>
      </c>
      <c r="V257" s="6" t="s">
        <v>886</v>
      </c>
      <c r="W257" s="1" t="s">
        <v>886</v>
      </c>
      <c r="X257" s="1" t="s">
        <v>886</v>
      </c>
      <c r="Y257" s="1" t="s">
        <v>886</v>
      </c>
      <c r="Z257" s="1" t="s">
        <v>886</v>
      </c>
      <c r="AA257" s="1" t="s">
        <v>886</v>
      </c>
      <c r="AB257" s="1" t="s">
        <v>886</v>
      </c>
      <c r="AC257" s="1" t="s">
        <v>886</v>
      </c>
      <c r="AD257" s="1" t="s">
        <v>886</v>
      </c>
      <c r="AE257" s="1" t="s">
        <v>886</v>
      </c>
      <c r="AF257" s="1" t="s">
        <v>886</v>
      </c>
      <c r="AG257" s="1" t="s">
        <v>886</v>
      </c>
    </row>
    <row r="258" spans="2:33" x14ac:dyDescent="0.3">
      <c r="B258" s="7" t="s">
        <v>1010</v>
      </c>
      <c r="C258" s="7" t="s">
        <v>1253</v>
      </c>
      <c r="D258" s="7" t="s">
        <v>8</v>
      </c>
      <c r="E258" s="5"/>
      <c r="F258" s="5"/>
      <c r="G258" s="7" t="s">
        <v>8</v>
      </c>
      <c r="H258" s="5"/>
      <c r="I258" s="5"/>
      <c r="J258" s="5"/>
      <c r="K258" s="5"/>
      <c r="L258" s="5"/>
      <c r="M258" s="5"/>
      <c r="N258" s="5"/>
      <c r="O258" s="5"/>
      <c r="P258" s="15">
        <f>M258+N258-O258</f>
        <v>0</v>
      </c>
      <c r="Q258" s="5"/>
      <c r="R258" s="5"/>
      <c r="S258" s="5"/>
      <c r="T258" s="5"/>
      <c r="U258" s="15">
        <f>S258+T258</f>
        <v>0</v>
      </c>
      <c r="V258" s="5"/>
      <c r="W258" s="4"/>
      <c r="X258" s="5"/>
      <c r="Y258" s="5"/>
      <c r="Z258" s="5"/>
      <c r="AA258" s="4"/>
      <c r="AB258" s="7" t="s">
        <v>8</v>
      </c>
      <c r="AC258" s="7" t="s">
        <v>8</v>
      </c>
      <c r="AD258" s="7" t="s">
        <v>8</v>
      </c>
      <c r="AE258" s="7" t="s">
        <v>8</v>
      </c>
      <c r="AF258" s="5"/>
      <c r="AG258" s="15" t="str">
        <f>CONCATENATE(IF(ISERROR(VLOOKUP(X258,NAICDes2020_ValidationCode,1,)),"",VLOOKUP(X258,NAICDes2020_LookupCode,2,)),".",IF(ISERROR(VLOOKUP(Y258,NAICDesModifier2020_ValidationCode,1,)),"",VLOOKUP(Y258,NAICDesModifier2020_LookupCode,2,))," ",IF(ISERROR(VLOOKUP(Z258,SVOAdminSymbolSCDPS2020_ValidationCode,1,)),"",VLOOKUP(Z258,SVOAdminSymbolSCDPS2020_LookupCode,2,)))</f>
        <v xml:space="preserve">. </v>
      </c>
    </row>
    <row r="259" spans="2:33" x14ac:dyDescent="0.3">
      <c r="B259" s="10" t="s">
        <v>886</v>
      </c>
      <c r="C259" s="20" t="s">
        <v>886</v>
      </c>
      <c r="D259" s="1" t="s">
        <v>886</v>
      </c>
      <c r="E259" s="1" t="s">
        <v>886</v>
      </c>
      <c r="F259" s="1" t="s">
        <v>886</v>
      </c>
      <c r="G259" s="1" t="s">
        <v>886</v>
      </c>
      <c r="H259" s="1" t="s">
        <v>886</v>
      </c>
      <c r="I259" s="1" t="s">
        <v>886</v>
      </c>
      <c r="J259" s="1" t="s">
        <v>886</v>
      </c>
      <c r="K259" s="1" t="s">
        <v>886</v>
      </c>
      <c r="L259" s="1" t="s">
        <v>886</v>
      </c>
      <c r="M259" s="1" t="s">
        <v>886</v>
      </c>
      <c r="N259" s="1" t="s">
        <v>886</v>
      </c>
      <c r="O259" s="1" t="s">
        <v>886</v>
      </c>
      <c r="P259" s="1" t="s">
        <v>886</v>
      </c>
      <c r="Q259" s="1" t="s">
        <v>886</v>
      </c>
      <c r="R259" s="1" t="s">
        <v>886</v>
      </c>
      <c r="S259" s="1" t="s">
        <v>886</v>
      </c>
      <c r="T259" s="1" t="s">
        <v>886</v>
      </c>
      <c r="U259" s="1" t="s">
        <v>886</v>
      </c>
      <c r="V259" s="1" t="s">
        <v>886</v>
      </c>
      <c r="W259" s="1" t="s">
        <v>886</v>
      </c>
      <c r="X259" s="1" t="s">
        <v>886</v>
      </c>
      <c r="Y259" s="1" t="s">
        <v>886</v>
      </c>
      <c r="Z259" s="1" t="s">
        <v>886</v>
      </c>
      <c r="AA259" s="1" t="s">
        <v>886</v>
      </c>
      <c r="AB259" s="1" t="s">
        <v>886</v>
      </c>
      <c r="AC259" s="1" t="s">
        <v>886</v>
      </c>
      <c r="AD259" s="1" t="s">
        <v>886</v>
      </c>
      <c r="AE259" s="1" t="s">
        <v>886</v>
      </c>
      <c r="AF259" s="1" t="s">
        <v>886</v>
      </c>
      <c r="AG259" s="1" t="s">
        <v>886</v>
      </c>
    </row>
    <row r="260" spans="2:33" ht="42" x14ac:dyDescent="0.3">
      <c r="B260" s="18" t="s">
        <v>1381</v>
      </c>
      <c r="C260" s="19" t="s">
        <v>1283</v>
      </c>
      <c r="D260" s="4"/>
      <c r="E260" s="4"/>
      <c r="F260" s="4"/>
      <c r="G260" s="4"/>
      <c r="H260" s="4"/>
      <c r="I260" s="8">
        <f>SUM(I257:I259)</f>
        <v>0</v>
      </c>
      <c r="J260" s="4"/>
      <c r="K260" s="8">
        <f t="shared" ref="K260:V260" si="17">SUM(K257:K259)</f>
        <v>0</v>
      </c>
      <c r="L260" s="8">
        <f t="shared" si="17"/>
        <v>0</v>
      </c>
      <c r="M260" s="8">
        <f t="shared" si="17"/>
        <v>0</v>
      </c>
      <c r="N260" s="8">
        <f t="shared" si="17"/>
        <v>0</v>
      </c>
      <c r="O260" s="8">
        <f t="shared" si="17"/>
        <v>0</v>
      </c>
      <c r="P260" s="8">
        <f t="shared" si="17"/>
        <v>0</v>
      </c>
      <c r="Q260" s="8">
        <f t="shared" si="17"/>
        <v>0</v>
      </c>
      <c r="R260" s="8">
        <f t="shared" si="17"/>
        <v>0</v>
      </c>
      <c r="S260" s="8">
        <f t="shared" si="17"/>
        <v>0</v>
      </c>
      <c r="T260" s="8">
        <f t="shared" si="17"/>
        <v>0</v>
      </c>
      <c r="U260" s="8">
        <f t="shared" si="17"/>
        <v>0</v>
      </c>
      <c r="V260" s="8">
        <f t="shared" si="17"/>
        <v>0</v>
      </c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2:33" x14ac:dyDescent="0.3">
      <c r="B261" s="10" t="s">
        <v>886</v>
      </c>
      <c r="C261" s="20" t="s">
        <v>886</v>
      </c>
      <c r="D261" s="1" t="s">
        <v>886</v>
      </c>
      <c r="E261" s="1" t="s">
        <v>886</v>
      </c>
      <c r="F261" s="1" t="s">
        <v>886</v>
      </c>
      <c r="G261" s="1" t="s">
        <v>886</v>
      </c>
      <c r="H261" s="1" t="s">
        <v>886</v>
      </c>
      <c r="I261" s="6" t="s">
        <v>886</v>
      </c>
      <c r="J261" s="1" t="s">
        <v>886</v>
      </c>
      <c r="K261" s="6" t="s">
        <v>886</v>
      </c>
      <c r="L261" s="6" t="s">
        <v>886</v>
      </c>
      <c r="M261" s="6" t="s">
        <v>886</v>
      </c>
      <c r="N261" s="6" t="s">
        <v>886</v>
      </c>
      <c r="O261" s="6" t="s">
        <v>886</v>
      </c>
      <c r="P261" s="6" t="s">
        <v>886</v>
      </c>
      <c r="Q261" s="6" t="s">
        <v>886</v>
      </c>
      <c r="R261" s="6" t="s">
        <v>886</v>
      </c>
      <c r="S261" s="6" t="s">
        <v>886</v>
      </c>
      <c r="T261" s="6" t="s">
        <v>886</v>
      </c>
      <c r="U261" s="6" t="s">
        <v>886</v>
      </c>
      <c r="V261" s="6" t="s">
        <v>886</v>
      </c>
      <c r="W261" s="1" t="s">
        <v>886</v>
      </c>
      <c r="X261" s="1" t="s">
        <v>886</v>
      </c>
      <c r="Y261" s="1" t="s">
        <v>886</v>
      </c>
      <c r="Z261" s="1" t="s">
        <v>886</v>
      </c>
      <c r="AA261" s="1" t="s">
        <v>886</v>
      </c>
      <c r="AB261" s="1" t="s">
        <v>886</v>
      </c>
      <c r="AC261" s="1" t="s">
        <v>886</v>
      </c>
      <c r="AD261" s="1" t="s">
        <v>886</v>
      </c>
      <c r="AE261" s="1" t="s">
        <v>886</v>
      </c>
      <c r="AF261" s="1" t="s">
        <v>886</v>
      </c>
      <c r="AG261" s="1" t="s">
        <v>886</v>
      </c>
    </row>
    <row r="262" spans="2:33" x14ac:dyDescent="0.3">
      <c r="B262" s="7" t="s">
        <v>112</v>
      </c>
      <c r="C262" s="7" t="s">
        <v>1253</v>
      </c>
      <c r="D262" s="7" t="s">
        <v>8</v>
      </c>
      <c r="E262" s="5"/>
      <c r="F262" s="5"/>
      <c r="G262" s="7" t="s">
        <v>8</v>
      </c>
      <c r="H262" s="5"/>
      <c r="I262" s="5"/>
      <c r="J262" s="5"/>
      <c r="K262" s="5"/>
      <c r="L262" s="5"/>
      <c r="M262" s="5"/>
      <c r="N262" s="5"/>
      <c r="O262" s="5"/>
      <c r="P262" s="15">
        <f>M262+N262-O262</f>
        <v>0</v>
      </c>
      <c r="Q262" s="5"/>
      <c r="R262" s="5"/>
      <c r="S262" s="5"/>
      <c r="T262" s="5"/>
      <c r="U262" s="15">
        <f>S262+T262</f>
        <v>0</v>
      </c>
      <c r="V262" s="5"/>
      <c r="W262" s="4"/>
      <c r="X262" s="5"/>
      <c r="Y262" s="5"/>
      <c r="Z262" s="5"/>
      <c r="AA262" s="4"/>
      <c r="AB262" s="7" t="s">
        <v>8</v>
      </c>
      <c r="AC262" s="7" t="s">
        <v>8</v>
      </c>
      <c r="AD262" s="7" t="s">
        <v>8</v>
      </c>
      <c r="AE262" s="7" t="s">
        <v>8</v>
      </c>
      <c r="AF262" s="5"/>
      <c r="AG262" s="15" t="str">
        <f>CONCATENATE(IF(ISERROR(VLOOKUP(X262,NAICDes2020_ValidationCode,1,)),"",VLOOKUP(X262,NAICDes2020_LookupCode,2,)),".",IF(ISERROR(VLOOKUP(Y262,NAICDesModifier2020_ValidationCode,1,)),"",VLOOKUP(Y262,NAICDesModifier2020_LookupCode,2,))," ",IF(ISERROR(VLOOKUP(Z262,SVOAdminSymbolSCDPS2020_ValidationCode,1,)),"",VLOOKUP(Z262,SVOAdminSymbolSCDPS2020_LookupCode,2,)))</f>
        <v xml:space="preserve">. </v>
      </c>
    </row>
    <row r="263" spans="2:33" x14ac:dyDescent="0.3">
      <c r="B263" s="10" t="s">
        <v>886</v>
      </c>
      <c r="C263" s="20" t="s">
        <v>886</v>
      </c>
      <c r="D263" s="1" t="s">
        <v>886</v>
      </c>
      <c r="E263" s="1" t="s">
        <v>886</v>
      </c>
      <c r="F263" s="1" t="s">
        <v>886</v>
      </c>
      <c r="G263" s="1" t="s">
        <v>886</v>
      </c>
      <c r="H263" s="1" t="s">
        <v>886</v>
      </c>
      <c r="I263" s="1" t="s">
        <v>886</v>
      </c>
      <c r="J263" s="1" t="s">
        <v>886</v>
      </c>
      <c r="K263" s="1" t="s">
        <v>886</v>
      </c>
      <c r="L263" s="1" t="s">
        <v>886</v>
      </c>
      <c r="M263" s="1" t="s">
        <v>886</v>
      </c>
      <c r="N263" s="1" t="s">
        <v>886</v>
      </c>
      <c r="O263" s="1" t="s">
        <v>886</v>
      </c>
      <c r="P263" s="1" t="s">
        <v>886</v>
      </c>
      <c r="Q263" s="1" t="s">
        <v>886</v>
      </c>
      <c r="R263" s="1" t="s">
        <v>886</v>
      </c>
      <c r="S263" s="1" t="s">
        <v>886</v>
      </c>
      <c r="T263" s="1" t="s">
        <v>886</v>
      </c>
      <c r="U263" s="1" t="s">
        <v>886</v>
      </c>
      <c r="V263" s="1" t="s">
        <v>886</v>
      </c>
      <c r="W263" s="1" t="s">
        <v>886</v>
      </c>
      <c r="X263" s="1" t="s">
        <v>886</v>
      </c>
      <c r="Y263" s="1" t="s">
        <v>886</v>
      </c>
      <c r="Z263" s="1" t="s">
        <v>886</v>
      </c>
      <c r="AA263" s="1" t="s">
        <v>886</v>
      </c>
      <c r="AB263" s="1" t="s">
        <v>886</v>
      </c>
      <c r="AC263" s="1" t="s">
        <v>886</v>
      </c>
      <c r="AD263" s="1" t="s">
        <v>886</v>
      </c>
      <c r="AE263" s="1" t="s">
        <v>886</v>
      </c>
      <c r="AF263" s="1" t="s">
        <v>886</v>
      </c>
      <c r="AG263" s="1" t="s">
        <v>886</v>
      </c>
    </row>
    <row r="264" spans="2:33" ht="42" x14ac:dyDescent="0.3">
      <c r="B264" s="18" t="s">
        <v>483</v>
      </c>
      <c r="C264" s="19" t="s">
        <v>910</v>
      </c>
      <c r="D264" s="4"/>
      <c r="E264" s="4"/>
      <c r="F264" s="4"/>
      <c r="G264" s="4"/>
      <c r="H264" s="4"/>
      <c r="I264" s="8">
        <f>SUM(I261:I263)</f>
        <v>0</v>
      </c>
      <c r="J264" s="4"/>
      <c r="K264" s="8">
        <f t="shared" ref="K264:V264" si="18">SUM(K261:K263)</f>
        <v>0</v>
      </c>
      <c r="L264" s="8">
        <f t="shared" si="18"/>
        <v>0</v>
      </c>
      <c r="M264" s="8">
        <f t="shared" si="18"/>
        <v>0</v>
      </c>
      <c r="N264" s="8">
        <f t="shared" si="18"/>
        <v>0</v>
      </c>
      <c r="O264" s="8">
        <f t="shared" si="18"/>
        <v>0</v>
      </c>
      <c r="P264" s="8">
        <f t="shared" si="18"/>
        <v>0</v>
      </c>
      <c r="Q264" s="8">
        <f t="shared" si="18"/>
        <v>0</v>
      </c>
      <c r="R264" s="8">
        <f t="shared" si="18"/>
        <v>0</v>
      </c>
      <c r="S264" s="8">
        <f t="shared" si="18"/>
        <v>0</v>
      </c>
      <c r="T264" s="8">
        <f t="shared" si="18"/>
        <v>0</v>
      </c>
      <c r="U264" s="8">
        <f t="shared" si="18"/>
        <v>0</v>
      </c>
      <c r="V264" s="8">
        <f t="shared" si="18"/>
        <v>0</v>
      </c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2:33" x14ac:dyDescent="0.3">
      <c r="B265" s="10" t="s">
        <v>886</v>
      </c>
      <c r="C265" s="20" t="s">
        <v>886</v>
      </c>
      <c r="D265" s="1" t="s">
        <v>886</v>
      </c>
      <c r="E265" s="1" t="s">
        <v>886</v>
      </c>
      <c r="F265" s="1" t="s">
        <v>886</v>
      </c>
      <c r="G265" s="1" t="s">
        <v>886</v>
      </c>
      <c r="H265" s="1" t="s">
        <v>886</v>
      </c>
      <c r="I265" s="6" t="s">
        <v>886</v>
      </c>
      <c r="J265" s="1" t="s">
        <v>886</v>
      </c>
      <c r="K265" s="6" t="s">
        <v>886</v>
      </c>
      <c r="L265" s="6" t="s">
        <v>886</v>
      </c>
      <c r="M265" s="6" t="s">
        <v>886</v>
      </c>
      <c r="N265" s="6" t="s">
        <v>886</v>
      </c>
      <c r="O265" s="6" t="s">
        <v>886</v>
      </c>
      <c r="P265" s="6" t="s">
        <v>886</v>
      </c>
      <c r="Q265" s="6" t="s">
        <v>886</v>
      </c>
      <c r="R265" s="6" t="s">
        <v>886</v>
      </c>
      <c r="S265" s="6" t="s">
        <v>886</v>
      </c>
      <c r="T265" s="6" t="s">
        <v>886</v>
      </c>
      <c r="U265" s="6" t="s">
        <v>886</v>
      </c>
      <c r="V265" s="6" t="s">
        <v>886</v>
      </c>
      <c r="W265" s="1" t="s">
        <v>886</v>
      </c>
      <c r="X265" s="1" t="s">
        <v>886</v>
      </c>
      <c r="Y265" s="1" t="s">
        <v>886</v>
      </c>
      <c r="Z265" s="1" t="s">
        <v>886</v>
      </c>
      <c r="AA265" s="1" t="s">
        <v>886</v>
      </c>
      <c r="AB265" s="1" t="s">
        <v>886</v>
      </c>
      <c r="AC265" s="1" t="s">
        <v>886</v>
      </c>
      <c r="AD265" s="1" t="s">
        <v>886</v>
      </c>
      <c r="AE265" s="1" t="s">
        <v>886</v>
      </c>
      <c r="AF265" s="1" t="s">
        <v>886</v>
      </c>
      <c r="AG265" s="1" t="s">
        <v>886</v>
      </c>
    </row>
    <row r="266" spans="2:33" x14ac:dyDescent="0.3">
      <c r="B266" s="7" t="s">
        <v>1284</v>
      </c>
      <c r="C266" s="7" t="s">
        <v>1253</v>
      </c>
      <c r="D266" s="7" t="s">
        <v>8</v>
      </c>
      <c r="E266" s="5"/>
      <c r="F266" s="5"/>
      <c r="G266" s="7" t="s">
        <v>8</v>
      </c>
      <c r="H266" s="5"/>
      <c r="I266" s="5"/>
      <c r="J266" s="5"/>
      <c r="K266" s="5"/>
      <c r="L266" s="5"/>
      <c r="M266" s="5"/>
      <c r="N266" s="5"/>
      <c r="O266" s="5"/>
      <c r="P266" s="15">
        <f>M266+N266-O266</f>
        <v>0</v>
      </c>
      <c r="Q266" s="5"/>
      <c r="R266" s="5"/>
      <c r="S266" s="5"/>
      <c r="T266" s="5"/>
      <c r="U266" s="15">
        <f>S266+T266</f>
        <v>0</v>
      </c>
      <c r="V266" s="5"/>
      <c r="W266" s="4"/>
      <c r="X266" s="5"/>
      <c r="Y266" s="5"/>
      <c r="Z266" s="5"/>
      <c r="AA266" s="4"/>
      <c r="AB266" s="7" t="s">
        <v>8</v>
      </c>
      <c r="AC266" s="7" t="s">
        <v>8</v>
      </c>
      <c r="AD266" s="7" t="s">
        <v>8</v>
      </c>
      <c r="AE266" s="7" t="s">
        <v>8</v>
      </c>
      <c r="AF266" s="5"/>
      <c r="AG266" s="15" t="str">
        <f>CONCATENATE(IF(ISERROR(VLOOKUP(X266,NAICDes2020_ValidationCode,1,)),"",VLOOKUP(X266,NAICDes2020_LookupCode,2,)),".",IF(ISERROR(VLOOKUP(Y266,NAICDesModifier2020_ValidationCode,1,)),"",VLOOKUP(Y266,NAICDesModifier2020_LookupCode,2,))," ",IF(ISERROR(VLOOKUP(Z266,SVOAdminSymbolSCDPS2020_ValidationCode,1,)),"",VLOOKUP(Z266,SVOAdminSymbolSCDPS2020_LookupCode,2,)))</f>
        <v xml:space="preserve">. </v>
      </c>
    </row>
    <row r="267" spans="2:33" x14ac:dyDescent="0.3">
      <c r="B267" s="10" t="s">
        <v>886</v>
      </c>
      <c r="C267" s="20" t="s">
        <v>886</v>
      </c>
      <c r="D267" s="1" t="s">
        <v>886</v>
      </c>
      <c r="E267" s="1" t="s">
        <v>886</v>
      </c>
      <c r="F267" s="1" t="s">
        <v>886</v>
      </c>
      <c r="G267" s="1" t="s">
        <v>886</v>
      </c>
      <c r="H267" s="1" t="s">
        <v>886</v>
      </c>
      <c r="I267" s="1" t="s">
        <v>886</v>
      </c>
      <c r="J267" s="1" t="s">
        <v>886</v>
      </c>
      <c r="K267" s="1" t="s">
        <v>886</v>
      </c>
      <c r="L267" s="1" t="s">
        <v>886</v>
      </c>
      <c r="M267" s="1" t="s">
        <v>886</v>
      </c>
      <c r="N267" s="1" t="s">
        <v>886</v>
      </c>
      <c r="O267" s="1" t="s">
        <v>886</v>
      </c>
      <c r="P267" s="1" t="s">
        <v>886</v>
      </c>
      <c r="Q267" s="1" t="s">
        <v>886</v>
      </c>
      <c r="R267" s="1" t="s">
        <v>886</v>
      </c>
      <c r="S267" s="1" t="s">
        <v>886</v>
      </c>
      <c r="T267" s="1" t="s">
        <v>886</v>
      </c>
      <c r="U267" s="1" t="s">
        <v>886</v>
      </c>
      <c r="V267" s="1" t="s">
        <v>886</v>
      </c>
      <c r="W267" s="1" t="s">
        <v>886</v>
      </c>
      <c r="X267" s="1" t="s">
        <v>886</v>
      </c>
      <c r="Y267" s="1" t="s">
        <v>886</v>
      </c>
      <c r="Z267" s="1" t="s">
        <v>886</v>
      </c>
      <c r="AA267" s="1" t="s">
        <v>886</v>
      </c>
      <c r="AB267" s="1" t="s">
        <v>886</v>
      </c>
      <c r="AC267" s="1" t="s">
        <v>886</v>
      </c>
      <c r="AD267" s="1" t="s">
        <v>886</v>
      </c>
      <c r="AE267" s="1" t="s">
        <v>886</v>
      </c>
      <c r="AF267" s="1" t="s">
        <v>886</v>
      </c>
      <c r="AG267" s="1" t="s">
        <v>886</v>
      </c>
    </row>
    <row r="268" spans="2:33" ht="42" x14ac:dyDescent="0.3">
      <c r="B268" s="18" t="s">
        <v>206</v>
      </c>
      <c r="C268" s="19" t="s">
        <v>296</v>
      </c>
      <c r="D268" s="4"/>
      <c r="E268" s="4"/>
      <c r="F268" s="4"/>
      <c r="G268" s="4"/>
      <c r="H268" s="4"/>
      <c r="I268" s="8">
        <f>SUM(I265:I267)</f>
        <v>0</v>
      </c>
      <c r="J268" s="4"/>
      <c r="K268" s="8">
        <f t="shared" ref="K268:V268" si="19">SUM(K265:K267)</f>
        <v>0</v>
      </c>
      <c r="L268" s="8">
        <f t="shared" si="19"/>
        <v>0</v>
      </c>
      <c r="M268" s="8">
        <f t="shared" si="19"/>
        <v>0</v>
      </c>
      <c r="N268" s="8">
        <f t="shared" si="19"/>
        <v>0</v>
      </c>
      <c r="O268" s="8">
        <f t="shared" si="19"/>
        <v>0</v>
      </c>
      <c r="P268" s="8">
        <f t="shared" si="19"/>
        <v>0</v>
      </c>
      <c r="Q268" s="8">
        <f t="shared" si="19"/>
        <v>0</v>
      </c>
      <c r="R268" s="8">
        <f t="shared" si="19"/>
        <v>0</v>
      </c>
      <c r="S268" s="8">
        <f t="shared" si="19"/>
        <v>0</v>
      </c>
      <c r="T268" s="8">
        <f t="shared" si="19"/>
        <v>0</v>
      </c>
      <c r="U268" s="8">
        <f t="shared" si="19"/>
        <v>0</v>
      </c>
      <c r="V268" s="8">
        <f t="shared" si="19"/>
        <v>0</v>
      </c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2:33" x14ac:dyDescent="0.3">
      <c r="B269" s="18" t="s">
        <v>207</v>
      </c>
      <c r="C269" s="19" t="s">
        <v>1078</v>
      </c>
      <c r="D269" s="4"/>
      <c r="E269" s="4"/>
      <c r="F269" s="4"/>
      <c r="G269" s="4"/>
      <c r="H269" s="4"/>
      <c r="I269" s="8">
        <f>I256+I260+I264+I268</f>
        <v>0</v>
      </c>
      <c r="J269" s="4"/>
      <c r="K269" s="8">
        <f t="shared" ref="K269:V269" si="20">K256+K260+K264+K268</f>
        <v>0</v>
      </c>
      <c r="L269" s="8">
        <f t="shared" si="20"/>
        <v>0</v>
      </c>
      <c r="M269" s="8">
        <f t="shared" si="20"/>
        <v>0</v>
      </c>
      <c r="N269" s="8">
        <f t="shared" si="20"/>
        <v>0</v>
      </c>
      <c r="O269" s="8">
        <f t="shared" si="20"/>
        <v>0</v>
      </c>
      <c r="P269" s="8">
        <f t="shared" si="20"/>
        <v>0</v>
      </c>
      <c r="Q269" s="8">
        <f t="shared" si="20"/>
        <v>0</v>
      </c>
      <c r="R269" s="8">
        <f t="shared" si="20"/>
        <v>0</v>
      </c>
      <c r="S269" s="8">
        <f t="shared" si="20"/>
        <v>0</v>
      </c>
      <c r="T269" s="8">
        <f t="shared" si="20"/>
        <v>0</v>
      </c>
      <c r="U269" s="8">
        <f t="shared" si="20"/>
        <v>0</v>
      </c>
      <c r="V269" s="8">
        <f t="shared" si="20"/>
        <v>0</v>
      </c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2:33" x14ac:dyDescent="0.3">
      <c r="B270" s="18" t="s">
        <v>563</v>
      </c>
      <c r="C270" s="19" t="s">
        <v>1382</v>
      </c>
      <c r="D270" s="4"/>
      <c r="E270" s="4"/>
      <c r="F270" s="4"/>
      <c r="G270" s="4"/>
      <c r="H270" s="4"/>
      <c r="I270" s="22"/>
      <c r="J270" s="4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2:33" x14ac:dyDescent="0.3">
      <c r="B271" s="18" t="s">
        <v>911</v>
      </c>
      <c r="C271" s="18" t="s">
        <v>1200</v>
      </c>
      <c r="D271" s="4"/>
      <c r="E271" s="4"/>
      <c r="F271" s="4"/>
      <c r="G271" s="4"/>
      <c r="H271" s="4"/>
      <c r="I271" s="23">
        <f>I269</f>
        <v>0</v>
      </c>
      <c r="J271" s="4"/>
      <c r="K271" s="23">
        <f t="shared" ref="K271:V271" si="21">K269</f>
        <v>0</v>
      </c>
      <c r="L271" s="23">
        <f t="shared" si="21"/>
        <v>0</v>
      </c>
      <c r="M271" s="23">
        <f t="shared" si="21"/>
        <v>0</v>
      </c>
      <c r="N271" s="23">
        <f t="shared" si="21"/>
        <v>0</v>
      </c>
      <c r="O271" s="23">
        <f t="shared" si="21"/>
        <v>0</v>
      </c>
      <c r="P271" s="23">
        <f t="shared" si="21"/>
        <v>0</v>
      </c>
      <c r="Q271" s="23">
        <f t="shared" si="21"/>
        <v>0</v>
      </c>
      <c r="R271" s="23">
        <f t="shared" si="21"/>
        <v>0</v>
      </c>
      <c r="S271" s="23">
        <f t="shared" si="21"/>
        <v>0</v>
      </c>
      <c r="T271" s="23">
        <f t="shared" si="21"/>
        <v>0</v>
      </c>
      <c r="U271" s="23">
        <f t="shared" si="21"/>
        <v>0</v>
      </c>
      <c r="V271" s="23">
        <f t="shared" si="21"/>
        <v>0</v>
      </c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2:33" x14ac:dyDescent="0.3">
      <c r="B272" s="10" t="s">
        <v>886</v>
      </c>
      <c r="C272" s="20" t="s">
        <v>886</v>
      </c>
      <c r="D272" s="1" t="s">
        <v>886</v>
      </c>
      <c r="E272" s="1" t="s">
        <v>886</v>
      </c>
      <c r="F272" s="1" t="s">
        <v>886</v>
      </c>
      <c r="G272" s="1" t="s">
        <v>886</v>
      </c>
      <c r="H272" s="1" t="s">
        <v>886</v>
      </c>
      <c r="I272" s="6" t="s">
        <v>886</v>
      </c>
      <c r="J272" s="1" t="s">
        <v>886</v>
      </c>
      <c r="K272" s="6" t="s">
        <v>886</v>
      </c>
      <c r="L272" s="6" t="s">
        <v>886</v>
      </c>
      <c r="M272" s="6" t="s">
        <v>886</v>
      </c>
      <c r="N272" s="6" t="s">
        <v>886</v>
      </c>
      <c r="O272" s="6" t="s">
        <v>886</v>
      </c>
      <c r="P272" s="6" t="s">
        <v>886</v>
      </c>
      <c r="Q272" s="6" t="s">
        <v>886</v>
      </c>
      <c r="R272" s="6" t="s">
        <v>886</v>
      </c>
      <c r="S272" s="6" t="s">
        <v>886</v>
      </c>
      <c r="T272" s="6" t="s">
        <v>886</v>
      </c>
      <c r="U272" s="6" t="s">
        <v>886</v>
      </c>
      <c r="V272" s="6" t="s">
        <v>886</v>
      </c>
      <c r="W272" s="1" t="s">
        <v>886</v>
      </c>
      <c r="X272" s="1" t="s">
        <v>886</v>
      </c>
      <c r="Y272" s="1" t="s">
        <v>886</v>
      </c>
      <c r="Z272" s="1" t="s">
        <v>886</v>
      </c>
      <c r="AA272" s="1" t="s">
        <v>886</v>
      </c>
      <c r="AB272" s="1" t="s">
        <v>886</v>
      </c>
      <c r="AC272" s="1" t="s">
        <v>886</v>
      </c>
      <c r="AD272" s="1" t="s">
        <v>886</v>
      </c>
      <c r="AE272" s="1" t="s">
        <v>886</v>
      </c>
      <c r="AF272" s="1" t="s">
        <v>886</v>
      </c>
      <c r="AG272" s="1" t="s">
        <v>886</v>
      </c>
    </row>
    <row r="273" spans="2:33" x14ac:dyDescent="0.3">
      <c r="B273" s="7" t="s">
        <v>1201</v>
      </c>
      <c r="C273" s="7" t="s">
        <v>1253</v>
      </c>
      <c r="D273" s="7" t="s">
        <v>8</v>
      </c>
      <c r="E273" s="5"/>
      <c r="F273" s="5"/>
      <c r="G273" s="7" t="s">
        <v>8</v>
      </c>
      <c r="H273" s="5"/>
      <c r="I273" s="5"/>
      <c r="J273" s="4"/>
      <c r="K273" s="5"/>
      <c r="L273" s="5"/>
      <c r="M273" s="5"/>
      <c r="N273" s="5"/>
      <c r="O273" s="5"/>
      <c r="P273" s="15">
        <f>M273+N273-O273</f>
        <v>0</v>
      </c>
      <c r="Q273" s="5"/>
      <c r="R273" s="5"/>
      <c r="S273" s="5"/>
      <c r="T273" s="5"/>
      <c r="U273" s="15">
        <f>S273+T273</f>
        <v>0</v>
      </c>
      <c r="V273" s="5"/>
      <c r="W273" s="4"/>
      <c r="X273" s="4"/>
      <c r="Y273" s="4"/>
      <c r="Z273" s="4"/>
      <c r="AA273" s="4"/>
      <c r="AB273" s="7" t="s">
        <v>8</v>
      </c>
      <c r="AC273" s="7" t="s">
        <v>8</v>
      </c>
      <c r="AD273" s="7" t="s">
        <v>8</v>
      </c>
      <c r="AE273" s="7" t="s">
        <v>8</v>
      </c>
      <c r="AF273" s="5"/>
      <c r="AG273" s="4"/>
    </row>
    <row r="274" spans="2:33" x14ac:dyDescent="0.3">
      <c r="B274" s="10" t="s">
        <v>886</v>
      </c>
      <c r="C274" s="20" t="s">
        <v>886</v>
      </c>
      <c r="D274" s="1" t="s">
        <v>886</v>
      </c>
      <c r="E274" s="1" t="s">
        <v>886</v>
      </c>
      <c r="F274" s="1" t="s">
        <v>886</v>
      </c>
      <c r="G274" s="1" t="s">
        <v>886</v>
      </c>
      <c r="H274" s="1" t="s">
        <v>886</v>
      </c>
      <c r="I274" s="1" t="s">
        <v>886</v>
      </c>
      <c r="J274" s="1" t="s">
        <v>886</v>
      </c>
      <c r="K274" s="1" t="s">
        <v>886</v>
      </c>
      <c r="L274" s="1" t="s">
        <v>886</v>
      </c>
      <c r="M274" s="1" t="s">
        <v>886</v>
      </c>
      <c r="N274" s="1" t="s">
        <v>886</v>
      </c>
      <c r="O274" s="1" t="s">
        <v>886</v>
      </c>
      <c r="P274" s="1" t="s">
        <v>886</v>
      </c>
      <c r="Q274" s="1" t="s">
        <v>886</v>
      </c>
      <c r="R274" s="1" t="s">
        <v>886</v>
      </c>
      <c r="S274" s="1" t="s">
        <v>886</v>
      </c>
      <c r="T274" s="1" t="s">
        <v>886</v>
      </c>
      <c r="U274" s="1" t="s">
        <v>886</v>
      </c>
      <c r="V274" s="1" t="s">
        <v>886</v>
      </c>
      <c r="W274" s="1" t="s">
        <v>886</v>
      </c>
      <c r="X274" s="1" t="s">
        <v>886</v>
      </c>
      <c r="Y274" s="1" t="s">
        <v>886</v>
      </c>
      <c r="Z274" s="1" t="s">
        <v>886</v>
      </c>
      <c r="AA274" s="1" t="s">
        <v>886</v>
      </c>
      <c r="AB274" s="1" t="s">
        <v>886</v>
      </c>
      <c r="AC274" s="1" t="s">
        <v>886</v>
      </c>
      <c r="AD274" s="1" t="s">
        <v>886</v>
      </c>
      <c r="AE274" s="1" t="s">
        <v>886</v>
      </c>
      <c r="AF274" s="1" t="s">
        <v>886</v>
      </c>
      <c r="AG274" s="1" t="s">
        <v>886</v>
      </c>
    </row>
    <row r="275" spans="2:33" ht="42" x14ac:dyDescent="0.3">
      <c r="B275" s="18" t="s">
        <v>113</v>
      </c>
      <c r="C275" s="19" t="s">
        <v>114</v>
      </c>
      <c r="D275" s="4"/>
      <c r="E275" s="4"/>
      <c r="F275" s="4"/>
      <c r="G275" s="4"/>
      <c r="H275" s="4"/>
      <c r="I275" s="8">
        <f>SUM(I272:I274)</f>
        <v>0</v>
      </c>
      <c r="J275" s="4"/>
      <c r="K275" s="8">
        <f t="shared" ref="K275:V275" si="22">SUM(K272:K274)</f>
        <v>0</v>
      </c>
      <c r="L275" s="8">
        <f t="shared" si="22"/>
        <v>0</v>
      </c>
      <c r="M275" s="8">
        <f t="shared" si="22"/>
        <v>0</v>
      </c>
      <c r="N275" s="8">
        <f t="shared" si="22"/>
        <v>0</v>
      </c>
      <c r="O275" s="8">
        <f t="shared" si="22"/>
        <v>0</v>
      </c>
      <c r="P275" s="8">
        <f t="shared" si="22"/>
        <v>0</v>
      </c>
      <c r="Q275" s="8">
        <f t="shared" si="22"/>
        <v>0</v>
      </c>
      <c r="R275" s="8">
        <f t="shared" si="22"/>
        <v>0</v>
      </c>
      <c r="S275" s="8">
        <f t="shared" si="22"/>
        <v>0</v>
      </c>
      <c r="T275" s="8">
        <f t="shared" si="22"/>
        <v>0</v>
      </c>
      <c r="U275" s="8">
        <f t="shared" si="22"/>
        <v>0</v>
      </c>
      <c r="V275" s="8">
        <f t="shared" si="22"/>
        <v>0</v>
      </c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2:33" x14ac:dyDescent="0.3">
      <c r="B276" s="10" t="s">
        <v>886</v>
      </c>
      <c r="C276" s="20" t="s">
        <v>886</v>
      </c>
      <c r="D276" s="1" t="s">
        <v>886</v>
      </c>
      <c r="E276" s="1" t="s">
        <v>886</v>
      </c>
      <c r="F276" s="1" t="s">
        <v>886</v>
      </c>
      <c r="G276" s="1" t="s">
        <v>886</v>
      </c>
      <c r="H276" s="1" t="s">
        <v>886</v>
      </c>
      <c r="I276" s="6" t="s">
        <v>886</v>
      </c>
      <c r="J276" s="1" t="s">
        <v>886</v>
      </c>
      <c r="K276" s="6" t="s">
        <v>886</v>
      </c>
      <c r="L276" s="6" t="s">
        <v>886</v>
      </c>
      <c r="M276" s="6" t="s">
        <v>886</v>
      </c>
      <c r="N276" s="6" t="s">
        <v>886</v>
      </c>
      <c r="O276" s="6" t="s">
        <v>886</v>
      </c>
      <c r="P276" s="6" t="s">
        <v>886</v>
      </c>
      <c r="Q276" s="6" t="s">
        <v>886</v>
      </c>
      <c r="R276" s="6" t="s">
        <v>886</v>
      </c>
      <c r="S276" s="6" t="s">
        <v>886</v>
      </c>
      <c r="T276" s="6" t="s">
        <v>886</v>
      </c>
      <c r="U276" s="6" t="s">
        <v>886</v>
      </c>
      <c r="V276" s="6" t="s">
        <v>886</v>
      </c>
      <c r="W276" s="1" t="s">
        <v>886</v>
      </c>
      <c r="X276" s="1" t="s">
        <v>886</v>
      </c>
      <c r="Y276" s="1" t="s">
        <v>886</v>
      </c>
      <c r="Z276" s="1" t="s">
        <v>886</v>
      </c>
      <c r="AA276" s="1" t="s">
        <v>886</v>
      </c>
      <c r="AB276" s="1" t="s">
        <v>886</v>
      </c>
      <c r="AC276" s="1" t="s">
        <v>886</v>
      </c>
      <c r="AD276" s="1" t="s">
        <v>886</v>
      </c>
      <c r="AE276" s="1" t="s">
        <v>886</v>
      </c>
      <c r="AF276" s="1" t="s">
        <v>886</v>
      </c>
      <c r="AG276" s="1" t="s">
        <v>886</v>
      </c>
    </row>
    <row r="277" spans="2:33" x14ac:dyDescent="0.3">
      <c r="B277" s="7" t="s">
        <v>912</v>
      </c>
      <c r="C277" s="7" t="s">
        <v>1253</v>
      </c>
      <c r="D277" s="7" t="s">
        <v>8</v>
      </c>
      <c r="E277" s="5"/>
      <c r="F277" s="5"/>
      <c r="G277" s="7" t="s">
        <v>8</v>
      </c>
      <c r="H277" s="5"/>
      <c r="I277" s="5"/>
      <c r="J277" s="4"/>
      <c r="K277" s="5"/>
      <c r="L277" s="5"/>
      <c r="M277" s="5"/>
      <c r="N277" s="5"/>
      <c r="O277" s="5"/>
      <c r="P277" s="15">
        <f>M277+N277-O277</f>
        <v>0</v>
      </c>
      <c r="Q277" s="5"/>
      <c r="R277" s="5"/>
      <c r="S277" s="5"/>
      <c r="T277" s="5"/>
      <c r="U277" s="15">
        <f>S277+T277</f>
        <v>0</v>
      </c>
      <c r="V277" s="5"/>
      <c r="W277" s="4"/>
      <c r="X277" s="4"/>
      <c r="Y277" s="4"/>
      <c r="Z277" s="4"/>
      <c r="AA277" s="4"/>
      <c r="AB277" s="7" t="s">
        <v>8</v>
      </c>
      <c r="AC277" s="7" t="s">
        <v>8</v>
      </c>
      <c r="AD277" s="7" t="s">
        <v>8</v>
      </c>
      <c r="AE277" s="7" t="s">
        <v>8</v>
      </c>
      <c r="AF277" s="5"/>
      <c r="AG277" s="4"/>
    </row>
    <row r="278" spans="2:33" x14ac:dyDescent="0.3">
      <c r="B278" s="10" t="s">
        <v>886</v>
      </c>
      <c r="C278" s="20" t="s">
        <v>886</v>
      </c>
      <c r="D278" s="1" t="s">
        <v>886</v>
      </c>
      <c r="E278" s="1" t="s">
        <v>886</v>
      </c>
      <c r="F278" s="1" t="s">
        <v>886</v>
      </c>
      <c r="G278" s="1" t="s">
        <v>886</v>
      </c>
      <c r="H278" s="1" t="s">
        <v>886</v>
      </c>
      <c r="I278" s="1" t="s">
        <v>886</v>
      </c>
      <c r="J278" s="1" t="s">
        <v>886</v>
      </c>
      <c r="K278" s="1" t="s">
        <v>886</v>
      </c>
      <c r="L278" s="1" t="s">
        <v>886</v>
      </c>
      <c r="M278" s="1" t="s">
        <v>886</v>
      </c>
      <c r="N278" s="1" t="s">
        <v>886</v>
      </c>
      <c r="O278" s="1" t="s">
        <v>886</v>
      </c>
      <c r="P278" s="1" t="s">
        <v>886</v>
      </c>
      <c r="Q278" s="1" t="s">
        <v>886</v>
      </c>
      <c r="R278" s="1" t="s">
        <v>886</v>
      </c>
      <c r="S278" s="1" t="s">
        <v>886</v>
      </c>
      <c r="T278" s="1" t="s">
        <v>886</v>
      </c>
      <c r="U278" s="1" t="s">
        <v>886</v>
      </c>
      <c r="V278" s="1" t="s">
        <v>886</v>
      </c>
      <c r="W278" s="1" t="s">
        <v>886</v>
      </c>
      <c r="X278" s="1" t="s">
        <v>886</v>
      </c>
      <c r="Y278" s="1" t="s">
        <v>886</v>
      </c>
      <c r="Z278" s="1" t="s">
        <v>886</v>
      </c>
      <c r="AA278" s="1" t="s">
        <v>886</v>
      </c>
      <c r="AB278" s="1" t="s">
        <v>886</v>
      </c>
      <c r="AC278" s="1" t="s">
        <v>886</v>
      </c>
      <c r="AD278" s="1" t="s">
        <v>886</v>
      </c>
      <c r="AE278" s="1" t="s">
        <v>886</v>
      </c>
      <c r="AF278" s="1" t="s">
        <v>886</v>
      </c>
      <c r="AG278" s="1" t="s">
        <v>886</v>
      </c>
    </row>
    <row r="279" spans="2:33" ht="42" x14ac:dyDescent="0.3">
      <c r="B279" s="18" t="s">
        <v>1285</v>
      </c>
      <c r="C279" s="19" t="s">
        <v>913</v>
      </c>
      <c r="D279" s="4"/>
      <c r="E279" s="4"/>
      <c r="F279" s="4"/>
      <c r="G279" s="4"/>
      <c r="H279" s="4"/>
      <c r="I279" s="8">
        <f>SUM(I276:I278)</f>
        <v>0</v>
      </c>
      <c r="J279" s="4"/>
      <c r="K279" s="8">
        <f t="shared" ref="K279:V279" si="23">SUM(K276:K278)</f>
        <v>0</v>
      </c>
      <c r="L279" s="8">
        <f t="shared" si="23"/>
        <v>0</v>
      </c>
      <c r="M279" s="8">
        <f t="shared" si="23"/>
        <v>0</v>
      </c>
      <c r="N279" s="8">
        <f t="shared" si="23"/>
        <v>0</v>
      </c>
      <c r="O279" s="8">
        <f t="shared" si="23"/>
        <v>0</v>
      </c>
      <c r="P279" s="8">
        <f t="shared" si="23"/>
        <v>0</v>
      </c>
      <c r="Q279" s="8">
        <f t="shared" si="23"/>
        <v>0</v>
      </c>
      <c r="R279" s="8">
        <f t="shared" si="23"/>
        <v>0</v>
      </c>
      <c r="S279" s="8">
        <f t="shared" si="23"/>
        <v>0</v>
      </c>
      <c r="T279" s="8">
        <f t="shared" si="23"/>
        <v>0</v>
      </c>
      <c r="U279" s="8">
        <f t="shared" si="23"/>
        <v>0</v>
      </c>
      <c r="V279" s="8">
        <f t="shared" si="23"/>
        <v>0</v>
      </c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2:33" x14ac:dyDescent="0.3">
      <c r="B280" s="10" t="s">
        <v>886</v>
      </c>
      <c r="C280" s="20" t="s">
        <v>886</v>
      </c>
      <c r="D280" s="1" t="s">
        <v>886</v>
      </c>
      <c r="E280" s="1" t="s">
        <v>886</v>
      </c>
      <c r="F280" s="1" t="s">
        <v>886</v>
      </c>
      <c r="G280" s="1" t="s">
        <v>886</v>
      </c>
      <c r="H280" s="1" t="s">
        <v>886</v>
      </c>
      <c r="I280" s="6" t="s">
        <v>886</v>
      </c>
      <c r="J280" s="1" t="s">
        <v>886</v>
      </c>
      <c r="K280" s="6" t="s">
        <v>886</v>
      </c>
      <c r="L280" s="6" t="s">
        <v>886</v>
      </c>
      <c r="M280" s="6" t="s">
        <v>886</v>
      </c>
      <c r="N280" s="6" t="s">
        <v>886</v>
      </c>
      <c r="O280" s="6" t="s">
        <v>886</v>
      </c>
      <c r="P280" s="6" t="s">
        <v>886</v>
      </c>
      <c r="Q280" s="6" t="s">
        <v>886</v>
      </c>
      <c r="R280" s="6" t="s">
        <v>886</v>
      </c>
      <c r="S280" s="6" t="s">
        <v>886</v>
      </c>
      <c r="T280" s="6" t="s">
        <v>886</v>
      </c>
      <c r="U280" s="6" t="s">
        <v>886</v>
      </c>
      <c r="V280" s="6" t="s">
        <v>886</v>
      </c>
      <c r="W280" s="1" t="s">
        <v>886</v>
      </c>
      <c r="X280" s="1" t="s">
        <v>886</v>
      </c>
      <c r="Y280" s="1" t="s">
        <v>886</v>
      </c>
      <c r="Z280" s="1" t="s">
        <v>886</v>
      </c>
      <c r="AA280" s="1" t="s">
        <v>886</v>
      </c>
      <c r="AB280" s="1" t="s">
        <v>886</v>
      </c>
      <c r="AC280" s="1" t="s">
        <v>886</v>
      </c>
      <c r="AD280" s="1" t="s">
        <v>886</v>
      </c>
      <c r="AE280" s="1" t="s">
        <v>886</v>
      </c>
      <c r="AF280" s="1" t="s">
        <v>886</v>
      </c>
      <c r="AG280" s="1" t="s">
        <v>886</v>
      </c>
    </row>
    <row r="281" spans="2:33" x14ac:dyDescent="0.3">
      <c r="B281" s="7" t="s">
        <v>28</v>
      </c>
      <c r="C281" s="7" t="s">
        <v>1253</v>
      </c>
      <c r="D281" s="7" t="s">
        <v>8</v>
      </c>
      <c r="E281" s="5"/>
      <c r="F281" s="5"/>
      <c r="G281" s="7" t="s">
        <v>8</v>
      </c>
      <c r="H281" s="5"/>
      <c r="I281" s="5"/>
      <c r="J281" s="4"/>
      <c r="K281" s="5"/>
      <c r="L281" s="5"/>
      <c r="M281" s="5"/>
      <c r="N281" s="5"/>
      <c r="O281" s="5"/>
      <c r="P281" s="15">
        <f>M281+N281-O281</f>
        <v>0</v>
      </c>
      <c r="Q281" s="5"/>
      <c r="R281" s="5"/>
      <c r="S281" s="5"/>
      <c r="T281" s="5"/>
      <c r="U281" s="15">
        <f>S281+T281</f>
        <v>0</v>
      </c>
      <c r="V281" s="5"/>
      <c r="W281" s="4"/>
      <c r="X281" s="5"/>
      <c r="Y281" s="5"/>
      <c r="Z281" s="5"/>
      <c r="AA281" s="4"/>
      <c r="AB281" s="7" t="s">
        <v>8</v>
      </c>
      <c r="AC281" s="7" t="s">
        <v>8</v>
      </c>
      <c r="AD281" s="7" t="s">
        <v>8</v>
      </c>
      <c r="AE281" s="7" t="s">
        <v>8</v>
      </c>
      <c r="AF281" s="5"/>
      <c r="AG281" s="15" t="str">
        <f>CONCATENATE(IF(ISERROR(VLOOKUP(X281,NAICDes2020_ValidationCode,1,)),"",VLOOKUP(X281,NAICDes2020_LookupCode,2,)),".",IF(ISERROR(VLOOKUP(Y281,NAICDesModifier2020_ValidationCode,1,)),"",VLOOKUP(Y281,NAICDesModifier2020_LookupCode,2,))," ",IF(ISERROR(VLOOKUP(Z281,SVOAdminSymbolSCDCS2020_ValidationCode,1,)),"",VLOOKUP(Z281,SVOAdminSymbolSCDCS2020_LookupCode,2,)))</f>
        <v xml:space="preserve">. </v>
      </c>
    </row>
    <row r="282" spans="2:33" x14ac:dyDescent="0.3">
      <c r="B282" s="10" t="s">
        <v>886</v>
      </c>
      <c r="C282" s="20" t="s">
        <v>886</v>
      </c>
      <c r="D282" s="1" t="s">
        <v>886</v>
      </c>
      <c r="E282" s="1" t="s">
        <v>886</v>
      </c>
      <c r="F282" s="1" t="s">
        <v>886</v>
      </c>
      <c r="G282" s="1" t="s">
        <v>886</v>
      </c>
      <c r="H282" s="1" t="s">
        <v>886</v>
      </c>
      <c r="I282" s="1" t="s">
        <v>886</v>
      </c>
      <c r="J282" s="1" t="s">
        <v>886</v>
      </c>
      <c r="K282" s="1" t="s">
        <v>886</v>
      </c>
      <c r="L282" s="1" t="s">
        <v>886</v>
      </c>
      <c r="M282" s="1" t="s">
        <v>886</v>
      </c>
      <c r="N282" s="1" t="s">
        <v>886</v>
      </c>
      <c r="O282" s="1" t="s">
        <v>886</v>
      </c>
      <c r="P282" s="1" t="s">
        <v>886</v>
      </c>
      <c r="Q282" s="1" t="s">
        <v>886</v>
      </c>
      <c r="R282" s="1" t="s">
        <v>886</v>
      </c>
      <c r="S282" s="1" t="s">
        <v>886</v>
      </c>
      <c r="T282" s="1" t="s">
        <v>886</v>
      </c>
      <c r="U282" s="1" t="s">
        <v>886</v>
      </c>
      <c r="V282" s="1" t="s">
        <v>886</v>
      </c>
      <c r="W282" s="1" t="s">
        <v>886</v>
      </c>
      <c r="X282" s="1" t="s">
        <v>886</v>
      </c>
      <c r="Y282" s="1" t="s">
        <v>886</v>
      </c>
      <c r="Z282" s="1" t="s">
        <v>886</v>
      </c>
      <c r="AA282" s="1" t="s">
        <v>886</v>
      </c>
      <c r="AB282" s="1" t="s">
        <v>886</v>
      </c>
      <c r="AC282" s="1" t="s">
        <v>886</v>
      </c>
      <c r="AD282" s="1" t="s">
        <v>886</v>
      </c>
      <c r="AE282" s="1" t="s">
        <v>886</v>
      </c>
      <c r="AF282" s="1" t="s">
        <v>886</v>
      </c>
      <c r="AG282" s="1" t="s">
        <v>886</v>
      </c>
    </row>
    <row r="283" spans="2:33" ht="42" x14ac:dyDescent="0.3">
      <c r="B283" s="18" t="s">
        <v>405</v>
      </c>
      <c r="C283" s="19" t="s">
        <v>208</v>
      </c>
      <c r="D283" s="4"/>
      <c r="E283" s="4"/>
      <c r="F283" s="4"/>
      <c r="G283" s="4"/>
      <c r="H283" s="4"/>
      <c r="I283" s="8">
        <f>SUM(I280:I282)</f>
        <v>0</v>
      </c>
      <c r="J283" s="4"/>
      <c r="K283" s="8">
        <f t="shared" ref="K283:V283" si="24">SUM(K280:K282)</f>
        <v>0</v>
      </c>
      <c r="L283" s="8">
        <f t="shared" si="24"/>
        <v>0</v>
      </c>
      <c r="M283" s="8">
        <f t="shared" si="24"/>
        <v>0</v>
      </c>
      <c r="N283" s="8">
        <f t="shared" si="24"/>
        <v>0</v>
      </c>
      <c r="O283" s="8">
        <f t="shared" si="24"/>
        <v>0</v>
      </c>
      <c r="P283" s="8">
        <f t="shared" si="24"/>
        <v>0</v>
      </c>
      <c r="Q283" s="8">
        <f t="shared" si="24"/>
        <v>0</v>
      </c>
      <c r="R283" s="8">
        <f t="shared" si="24"/>
        <v>0</v>
      </c>
      <c r="S283" s="8">
        <f t="shared" si="24"/>
        <v>0</v>
      </c>
      <c r="T283" s="8">
        <f t="shared" si="24"/>
        <v>0</v>
      </c>
      <c r="U283" s="8">
        <f t="shared" si="24"/>
        <v>0</v>
      </c>
      <c r="V283" s="8">
        <f t="shared" si="24"/>
        <v>0</v>
      </c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2:33" x14ac:dyDescent="0.3">
      <c r="B284" s="10" t="s">
        <v>886</v>
      </c>
      <c r="C284" s="20" t="s">
        <v>886</v>
      </c>
      <c r="D284" s="1" t="s">
        <v>886</v>
      </c>
      <c r="E284" s="1" t="s">
        <v>886</v>
      </c>
      <c r="F284" s="1" t="s">
        <v>886</v>
      </c>
      <c r="G284" s="1" t="s">
        <v>886</v>
      </c>
      <c r="H284" s="1" t="s">
        <v>886</v>
      </c>
      <c r="I284" s="6" t="s">
        <v>886</v>
      </c>
      <c r="J284" s="1" t="s">
        <v>886</v>
      </c>
      <c r="K284" s="6" t="s">
        <v>886</v>
      </c>
      <c r="L284" s="6" t="s">
        <v>886</v>
      </c>
      <c r="M284" s="6" t="s">
        <v>886</v>
      </c>
      <c r="N284" s="6" t="s">
        <v>886</v>
      </c>
      <c r="O284" s="6" t="s">
        <v>886</v>
      </c>
      <c r="P284" s="6" t="s">
        <v>886</v>
      </c>
      <c r="Q284" s="6" t="s">
        <v>886</v>
      </c>
      <c r="R284" s="6" t="s">
        <v>886</v>
      </c>
      <c r="S284" s="6" t="s">
        <v>886</v>
      </c>
      <c r="T284" s="6" t="s">
        <v>886</v>
      </c>
      <c r="U284" s="6" t="s">
        <v>886</v>
      </c>
      <c r="V284" s="6" t="s">
        <v>886</v>
      </c>
      <c r="W284" s="1" t="s">
        <v>886</v>
      </c>
      <c r="X284" s="1" t="s">
        <v>886</v>
      </c>
      <c r="Y284" s="1" t="s">
        <v>886</v>
      </c>
      <c r="Z284" s="1" t="s">
        <v>886</v>
      </c>
      <c r="AA284" s="1" t="s">
        <v>886</v>
      </c>
      <c r="AB284" s="1" t="s">
        <v>886</v>
      </c>
      <c r="AC284" s="1" t="s">
        <v>886</v>
      </c>
      <c r="AD284" s="1" t="s">
        <v>886</v>
      </c>
      <c r="AE284" s="1" t="s">
        <v>886</v>
      </c>
      <c r="AF284" s="1" t="s">
        <v>886</v>
      </c>
      <c r="AG284" s="1" t="s">
        <v>886</v>
      </c>
    </row>
    <row r="285" spans="2:33" x14ac:dyDescent="0.3">
      <c r="B285" s="7" t="s">
        <v>1202</v>
      </c>
      <c r="C285" s="7" t="s">
        <v>1253</v>
      </c>
      <c r="D285" s="7" t="s">
        <v>8</v>
      </c>
      <c r="E285" s="5"/>
      <c r="F285" s="5"/>
      <c r="G285" s="7" t="s">
        <v>8</v>
      </c>
      <c r="H285" s="5"/>
      <c r="I285" s="5"/>
      <c r="J285" s="4"/>
      <c r="K285" s="5"/>
      <c r="L285" s="5"/>
      <c r="M285" s="5"/>
      <c r="N285" s="5"/>
      <c r="O285" s="5"/>
      <c r="P285" s="15">
        <f>M285+N285-O285</f>
        <v>0</v>
      </c>
      <c r="Q285" s="5"/>
      <c r="R285" s="5"/>
      <c r="S285" s="5"/>
      <c r="T285" s="5"/>
      <c r="U285" s="15">
        <f>S285+T285</f>
        <v>0</v>
      </c>
      <c r="V285" s="5"/>
      <c r="W285" s="4"/>
      <c r="X285" s="5"/>
      <c r="Y285" s="5"/>
      <c r="Z285" s="5"/>
      <c r="AA285" s="4"/>
      <c r="AB285" s="7" t="s">
        <v>8</v>
      </c>
      <c r="AC285" s="7" t="s">
        <v>8</v>
      </c>
      <c r="AD285" s="7" t="s">
        <v>8</v>
      </c>
      <c r="AE285" s="7" t="s">
        <v>8</v>
      </c>
      <c r="AF285" s="5"/>
      <c r="AG285" s="15" t="str">
        <f>CONCATENATE(IF(ISERROR(VLOOKUP(X285,NAICDes2020_ValidationCode,1,)),"",VLOOKUP(X285,NAICDes2020_LookupCode,2,)),".",IF(ISERROR(VLOOKUP(Y285,NAICDesModifier2020_ValidationCode,1,)),"",VLOOKUP(Y285,NAICDesModifier2020_LookupCode,2,))," ",IF(ISERROR(VLOOKUP(Z285,SVOAdminSymbolSCDCS2020_ValidationCode,1,)),"",VLOOKUP(Z285,SVOAdminSymbolSCDCS2020_LookupCode,2,)))</f>
        <v xml:space="preserve">. </v>
      </c>
    </row>
    <row r="286" spans="2:33" x14ac:dyDescent="0.3">
      <c r="B286" s="10" t="s">
        <v>886</v>
      </c>
      <c r="C286" s="20" t="s">
        <v>886</v>
      </c>
      <c r="D286" s="1" t="s">
        <v>886</v>
      </c>
      <c r="E286" s="1" t="s">
        <v>886</v>
      </c>
      <c r="F286" s="1" t="s">
        <v>886</v>
      </c>
      <c r="G286" s="1" t="s">
        <v>886</v>
      </c>
      <c r="H286" s="1" t="s">
        <v>886</v>
      </c>
      <c r="I286" s="1" t="s">
        <v>886</v>
      </c>
      <c r="J286" s="1" t="s">
        <v>886</v>
      </c>
      <c r="K286" s="1" t="s">
        <v>886</v>
      </c>
      <c r="L286" s="1" t="s">
        <v>886</v>
      </c>
      <c r="M286" s="1" t="s">
        <v>886</v>
      </c>
      <c r="N286" s="1" t="s">
        <v>886</v>
      </c>
      <c r="O286" s="1" t="s">
        <v>886</v>
      </c>
      <c r="P286" s="1" t="s">
        <v>886</v>
      </c>
      <c r="Q286" s="1" t="s">
        <v>886</v>
      </c>
      <c r="R286" s="1" t="s">
        <v>886</v>
      </c>
      <c r="S286" s="1" t="s">
        <v>886</v>
      </c>
      <c r="T286" s="1" t="s">
        <v>886</v>
      </c>
      <c r="U286" s="1" t="s">
        <v>886</v>
      </c>
      <c r="V286" s="1" t="s">
        <v>886</v>
      </c>
      <c r="W286" s="1" t="s">
        <v>886</v>
      </c>
      <c r="X286" s="1" t="s">
        <v>886</v>
      </c>
      <c r="Y286" s="1" t="s">
        <v>886</v>
      </c>
      <c r="Z286" s="1" t="s">
        <v>886</v>
      </c>
      <c r="AA286" s="1" t="s">
        <v>886</v>
      </c>
      <c r="AB286" s="1" t="s">
        <v>886</v>
      </c>
      <c r="AC286" s="1" t="s">
        <v>886</v>
      </c>
      <c r="AD286" s="1" t="s">
        <v>886</v>
      </c>
      <c r="AE286" s="1" t="s">
        <v>886</v>
      </c>
      <c r="AF286" s="1" t="s">
        <v>886</v>
      </c>
      <c r="AG286" s="1" t="s">
        <v>886</v>
      </c>
    </row>
    <row r="287" spans="2:33" ht="42" x14ac:dyDescent="0.3">
      <c r="B287" s="18" t="s">
        <v>115</v>
      </c>
      <c r="C287" s="19" t="s">
        <v>1203</v>
      </c>
      <c r="D287" s="4"/>
      <c r="E287" s="4"/>
      <c r="F287" s="4"/>
      <c r="G287" s="4"/>
      <c r="H287" s="4"/>
      <c r="I287" s="8">
        <f>SUM(I284:I286)</f>
        <v>0</v>
      </c>
      <c r="J287" s="4"/>
      <c r="K287" s="8">
        <f t="shared" ref="K287:V287" si="25">SUM(K284:K286)</f>
        <v>0</v>
      </c>
      <c r="L287" s="8">
        <f t="shared" si="25"/>
        <v>0</v>
      </c>
      <c r="M287" s="8">
        <f t="shared" si="25"/>
        <v>0</v>
      </c>
      <c r="N287" s="8">
        <f t="shared" si="25"/>
        <v>0</v>
      </c>
      <c r="O287" s="8">
        <f t="shared" si="25"/>
        <v>0</v>
      </c>
      <c r="P287" s="8">
        <f t="shared" si="25"/>
        <v>0</v>
      </c>
      <c r="Q287" s="8">
        <f t="shared" si="25"/>
        <v>0</v>
      </c>
      <c r="R287" s="8">
        <f t="shared" si="25"/>
        <v>0</v>
      </c>
      <c r="S287" s="8">
        <f t="shared" si="25"/>
        <v>0</v>
      </c>
      <c r="T287" s="8">
        <f t="shared" si="25"/>
        <v>0</v>
      </c>
      <c r="U287" s="8">
        <f t="shared" si="25"/>
        <v>0</v>
      </c>
      <c r="V287" s="8">
        <f t="shared" si="25"/>
        <v>0</v>
      </c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2:33" x14ac:dyDescent="0.3">
      <c r="B288" s="10" t="s">
        <v>886</v>
      </c>
      <c r="C288" s="20" t="s">
        <v>886</v>
      </c>
      <c r="D288" s="1" t="s">
        <v>886</v>
      </c>
      <c r="E288" s="1" t="s">
        <v>886</v>
      </c>
      <c r="F288" s="1" t="s">
        <v>886</v>
      </c>
      <c r="G288" s="1" t="s">
        <v>886</v>
      </c>
      <c r="H288" s="1" t="s">
        <v>886</v>
      </c>
      <c r="I288" s="6" t="s">
        <v>886</v>
      </c>
      <c r="J288" s="1" t="s">
        <v>886</v>
      </c>
      <c r="K288" s="6" t="s">
        <v>886</v>
      </c>
      <c r="L288" s="6" t="s">
        <v>886</v>
      </c>
      <c r="M288" s="6" t="s">
        <v>886</v>
      </c>
      <c r="N288" s="6" t="s">
        <v>886</v>
      </c>
      <c r="O288" s="6" t="s">
        <v>886</v>
      </c>
      <c r="P288" s="6" t="s">
        <v>886</v>
      </c>
      <c r="Q288" s="6" t="s">
        <v>886</v>
      </c>
      <c r="R288" s="6" t="s">
        <v>886</v>
      </c>
      <c r="S288" s="6" t="s">
        <v>886</v>
      </c>
      <c r="T288" s="6" t="s">
        <v>886</v>
      </c>
      <c r="U288" s="6" t="s">
        <v>886</v>
      </c>
      <c r="V288" s="6" t="s">
        <v>886</v>
      </c>
      <c r="W288" s="1" t="s">
        <v>886</v>
      </c>
      <c r="X288" s="1" t="s">
        <v>886</v>
      </c>
      <c r="Y288" s="1" t="s">
        <v>886</v>
      </c>
      <c r="Z288" s="1" t="s">
        <v>886</v>
      </c>
      <c r="AA288" s="1" t="s">
        <v>886</v>
      </c>
      <c r="AB288" s="1" t="s">
        <v>886</v>
      </c>
      <c r="AC288" s="1" t="s">
        <v>886</v>
      </c>
      <c r="AD288" s="1" t="s">
        <v>886</v>
      </c>
      <c r="AE288" s="1" t="s">
        <v>886</v>
      </c>
      <c r="AF288" s="1" t="s">
        <v>886</v>
      </c>
      <c r="AG288" s="1" t="s">
        <v>886</v>
      </c>
    </row>
    <row r="289" spans="2:33" x14ac:dyDescent="0.3">
      <c r="B289" s="7" t="s">
        <v>209</v>
      </c>
      <c r="C289" s="7" t="s">
        <v>1253</v>
      </c>
      <c r="D289" s="7" t="s">
        <v>8</v>
      </c>
      <c r="E289" s="5"/>
      <c r="F289" s="5"/>
      <c r="G289" s="7" t="s">
        <v>8</v>
      </c>
      <c r="H289" s="5"/>
      <c r="I289" s="5"/>
      <c r="J289" s="4"/>
      <c r="K289" s="5"/>
      <c r="L289" s="5"/>
      <c r="M289" s="5"/>
      <c r="N289" s="5"/>
      <c r="O289" s="5"/>
      <c r="P289" s="15">
        <f>M289+N289-O289</f>
        <v>0</v>
      </c>
      <c r="Q289" s="5"/>
      <c r="R289" s="5"/>
      <c r="S289" s="5"/>
      <c r="T289" s="5"/>
      <c r="U289" s="15">
        <f>S289+T289</f>
        <v>0</v>
      </c>
      <c r="V289" s="5"/>
      <c r="W289" s="4"/>
      <c r="X289" s="5"/>
      <c r="Y289" s="5"/>
      <c r="Z289" s="5"/>
      <c r="AA289" s="4"/>
      <c r="AB289" s="7" t="s">
        <v>8</v>
      </c>
      <c r="AC289" s="7" t="s">
        <v>8</v>
      </c>
      <c r="AD289" s="7" t="s">
        <v>8</v>
      </c>
      <c r="AE289" s="7" t="s">
        <v>8</v>
      </c>
      <c r="AF289" s="5"/>
      <c r="AG289" s="15" t="str">
        <f>CONCATENATE(IF(ISERROR(VLOOKUP(X289,NAICDes2020_ValidationCode,1,)),"",VLOOKUP(X289,NAICDes2020_LookupCode,2,)),".",IF(ISERROR(VLOOKUP(Y289,NAICDesModifier2020_ValidationCode,1,)),"",VLOOKUP(Y289,NAICDesModifier2020_LookupCode,2,))," ",IF(ISERROR(VLOOKUP(Z289,SVOAdminSymbolSCDCS2020_ValidationCode,1,)),"",VLOOKUP(Z289,SVOAdminSymbolSCDCS2020_LookupCode,2,)))</f>
        <v xml:space="preserve">. </v>
      </c>
    </row>
    <row r="290" spans="2:33" x14ac:dyDescent="0.3">
      <c r="B290" s="10" t="s">
        <v>886</v>
      </c>
      <c r="C290" s="20" t="s">
        <v>886</v>
      </c>
      <c r="D290" s="1" t="s">
        <v>886</v>
      </c>
      <c r="E290" s="1" t="s">
        <v>886</v>
      </c>
      <c r="F290" s="1" t="s">
        <v>886</v>
      </c>
      <c r="G290" s="1" t="s">
        <v>886</v>
      </c>
      <c r="H290" s="1" t="s">
        <v>886</v>
      </c>
      <c r="I290" s="1" t="s">
        <v>886</v>
      </c>
      <c r="J290" s="1" t="s">
        <v>886</v>
      </c>
      <c r="K290" s="1" t="s">
        <v>886</v>
      </c>
      <c r="L290" s="1" t="s">
        <v>886</v>
      </c>
      <c r="M290" s="1" t="s">
        <v>886</v>
      </c>
      <c r="N290" s="1" t="s">
        <v>886</v>
      </c>
      <c r="O290" s="1" t="s">
        <v>886</v>
      </c>
      <c r="P290" s="1" t="s">
        <v>886</v>
      </c>
      <c r="Q290" s="1" t="s">
        <v>886</v>
      </c>
      <c r="R290" s="1" t="s">
        <v>886</v>
      </c>
      <c r="S290" s="1" t="s">
        <v>886</v>
      </c>
      <c r="T290" s="1" t="s">
        <v>886</v>
      </c>
      <c r="U290" s="1" t="s">
        <v>886</v>
      </c>
      <c r="V290" s="1" t="s">
        <v>886</v>
      </c>
      <c r="W290" s="1" t="s">
        <v>886</v>
      </c>
      <c r="X290" s="1" t="s">
        <v>886</v>
      </c>
      <c r="Y290" s="1" t="s">
        <v>886</v>
      </c>
      <c r="Z290" s="1" t="s">
        <v>886</v>
      </c>
      <c r="AA290" s="1" t="s">
        <v>886</v>
      </c>
      <c r="AB290" s="1" t="s">
        <v>886</v>
      </c>
      <c r="AC290" s="1" t="s">
        <v>886</v>
      </c>
      <c r="AD290" s="1" t="s">
        <v>886</v>
      </c>
      <c r="AE290" s="1" t="s">
        <v>886</v>
      </c>
      <c r="AF290" s="1" t="s">
        <v>886</v>
      </c>
      <c r="AG290" s="1" t="s">
        <v>886</v>
      </c>
    </row>
    <row r="291" spans="2:33" ht="42" x14ac:dyDescent="0.3">
      <c r="B291" s="18" t="s">
        <v>564</v>
      </c>
      <c r="C291" s="19" t="s">
        <v>210</v>
      </c>
      <c r="D291" s="4"/>
      <c r="E291" s="4"/>
      <c r="F291" s="4"/>
      <c r="G291" s="4"/>
      <c r="H291" s="4"/>
      <c r="I291" s="8">
        <f>SUM(I288:I290)</f>
        <v>0</v>
      </c>
      <c r="J291" s="4"/>
      <c r="K291" s="8">
        <f t="shared" ref="K291:V291" si="26">SUM(K288:K290)</f>
        <v>0</v>
      </c>
      <c r="L291" s="8">
        <f t="shared" si="26"/>
        <v>0</v>
      </c>
      <c r="M291" s="8">
        <f t="shared" si="26"/>
        <v>0</v>
      </c>
      <c r="N291" s="8">
        <f t="shared" si="26"/>
        <v>0</v>
      </c>
      <c r="O291" s="8">
        <f t="shared" si="26"/>
        <v>0</v>
      </c>
      <c r="P291" s="8">
        <f t="shared" si="26"/>
        <v>0</v>
      </c>
      <c r="Q291" s="8">
        <f t="shared" si="26"/>
        <v>0</v>
      </c>
      <c r="R291" s="8">
        <f t="shared" si="26"/>
        <v>0</v>
      </c>
      <c r="S291" s="8">
        <f t="shared" si="26"/>
        <v>0</v>
      </c>
      <c r="T291" s="8">
        <f t="shared" si="26"/>
        <v>0</v>
      </c>
      <c r="U291" s="8">
        <f t="shared" si="26"/>
        <v>0</v>
      </c>
      <c r="V291" s="8">
        <f t="shared" si="26"/>
        <v>0</v>
      </c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2:33" x14ac:dyDescent="0.3">
      <c r="B292" s="10" t="s">
        <v>886</v>
      </c>
      <c r="C292" s="20" t="s">
        <v>886</v>
      </c>
      <c r="D292" s="1" t="s">
        <v>886</v>
      </c>
      <c r="E292" s="1" t="s">
        <v>886</v>
      </c>
      <c r="F292" s="1" t="s">
        <v>886</v>
      </c>
      <c r="G292" s="1" t="s">
        <v>886</v>
      </c>
      <c r="H292" s="1" t="s">
        <v>886</v>
      </c>
      <c r="I292" s="6" t="s">
        <v>886</v>
      </c>
      <c r="J292" s="1" t="s">
        <v>886</v>
      </c>
      <c r="K292" s="6" t="s">
        <v>886</v>
      </c>
      <c r="L292" s="6" t="s">
        <v>886</v>
      </c>
      <c r="M292" s="6" t="s">
        <v>886</v>
      </c>
      <c r="N292" s="6" t="s">
        <v>886</v>
      </c>
      <c r="O292" s="6" t="s">
        <v>886</v>
      </c>
      <c r="P292" s="6" t="s">
        <v>886</v>
      </c>
      <c r="Q292" s="6" t="s">
        <v>886</v>
      </c>
      <c r="R292" s="6" t="s">
        <v>886</v>
      </c>
      <c r="S292" s="6" t="s">
        <v>886</v>
      </c>
      <c r="T292" s="6" t="s">
        <v>886</v>
      </c>
      <c r="U292" s="6" t="s">
        <v>886</v>
      </c>
      <c r="V292" s="6" t="s">
        <v>886</v>
      </c>
      <c r="W292" s="1" t="s">
        <v>886</v>
      </c>
      <c r="X292" s="1" t="s">
        <v>886</v>
      </c>
      <c r="Y292" s="1" t="s">
        <v>886</v>
      </c>
      <c r="Z292" s="1" t="s">
        <v>886</v>
      </c>
      <c r="AA292" s="1" t="s">
        <v>886</v>
      </c>
      <c r="AB292" s="1" t="s">
        <v>886</v>
      </c>
      <c r="AC292" s="1" t="s">
        <v>886</v>
      </c>
      <c r="AD292" s="1" t="s">
        <v>886</v>
      </c>
      <c r="AE292" s="1" t="s">
        <v>886</v>
      </c>
      <c r="AF292" s="1" t="s">
        <v>886</v>
      </c>
      <c r="AG292" s="1" t="s">
        <v>886</v>
      </c>
    </row>
    <row r="293" spans="2:33" x14ac:dyDescent="0.3">
      <c r="B293" s="7" t="s">
        <v>1383</v>
      </c>
      <c r="C293" s="7" t="s">
        <v>1253</v>
      </c>
      <c r="D293" s="7" t="s">
        <v>8</v>
      </c>
      <c r="E293" s="5"/>
      <c r="F293" s="5"/>
      <c r="G293" s="7" t="s">
        <v>8</v>
      </c>
      <c r="H293" s="5"/>
      <c r="I293" s="5"/>
      <c r="J293" s="4"/>
      <c r="K293" s="5"/>
      <c r="L293" s="5"/>
      <c r="M293" s="5"/>
      <c r="N293" s="5"/>
      <c r="O293" s="5"/>
      <c r="P293" s="15">
        <f>M293+N293-O293</f>
        <v>0</v>
      </c>
      <c r="Q293" s="5"/>
      <c r="R293" s="5"/>
      <c r="S293" s="5"/>
      <c r="T293" s="5"/>
      <c r="U293" s="15">
        <f>S293+T293</f>
        <v>0</v>
      </c>
      <c r="V293" s="5"/>
      <c r="W293" s="4"/>
      <c r="X293" s="5"/>
      <c r="Y293" s="5"/>
      <c r="Z293" s="5"/>
      <c r="AA293" s="4"/>
      <c r="AB293" s="7" t="s">
        <v>8</v>
      </c>
      <c r="AC293" s="7" t="s">
        <v>8</v>
      </c>
      <c r="AD293" s="7" t="s">
        <v>8</v>
      </c>
      <c r="AE293" s="7" t="s">
        <v>8</v>
      </c>
      <c r="AF293" s="5"/>
      <c r="AG293" s="15" t="str">
        <f>CONCATENATE(IF(ISERROR(VLOOKUP(X293,NAICDes2020_ValidationCode,1,)),"",VLOOKUP(X293,NAICDes2020_LookupCode,2,)),".",IF(ISERROR(VLOOKUP(Y293,NAICDesModifier2020_ValidationCode,1,)),"",VLOOKUP(Y293,NAICDesModifier2020_LookupCode,2,))," ",IF(ISERROR(VLOOKUP(Z293,SVOAdminSymbolSCDCS2020_ValidationCode,1,)),"",VLOOKUP(Z293,SVOAdminSymbolSCDCS2020_LookupCode,2,)))</f>
        <v xml:space="preserve">. </v>
      </c>
    </row>
    <row r="294" spans="2:33" x14ac:dyDescent="0.3">
      <c r="B294" s="10" t="s">
        <v>886</v>
      </c>
      <c r="C294" s="20" t="s">
        <v>886</v>
      </c>
      <c r="D294" s="1" t="s">
        <v>886</v>
      </c>
      <c r="E294" s="1" t="s">
        <v>886</v>
      </c>
      <c r="F294" s="1" t="s">
        <v>886</v>
      </c>
      <c r="G294" s="1" t="s">
        <v>886</v>
      </c>
      <c r="H294" s="1" t="s">
        <v>886</v>
      </c>
      <c r="I294" s="1" t="s">
        <v>886</v>
      </c>
      <c r="J294" s="1" t="s">
        <v>886</v>
      </c>
      <c r="K294" s="1" t="s">
        <v>886</v>
      </c>
      <c r="L294" s="1" t="s">
        <v>886</v>
      </c>
      <c r="M294" s="1" t="s">
        <v>886</v>
      </c>
      <c r="N294" s="1" t="s">
        <v>886</v>
      </c>
      <c r="O294" s="1" t="s">
        <v>886</v>
      </c>
      <c r="P294" s="1" t="s">
        <v>886</v>
      </c>
      <c r="Q294" s="1" t="s">
        <v>886</v>
      </c>
      <c r="R294" s="1" t="s">
        <v>886</v>
      </c>
      <c r="S294" s="1" t="s">
        <v>886</v>
      </c>
      <c r="T294" s="1" t="s">
        <v>886</v>
      </c>
      <c r="U294" s="1" t="s">
        <v>886</v>
      </c>
      <c r="V294" s="1" t="s">
        <v>886</v>
      </c>
      <c r="W294" s="1" t="s">
        <v>886</v>
      </c>
      <c r="X294" s="1" t="s">
        <v>886</v>
      </c>
      <c r="Y294" s="1" t="s">
        <v>886</v>
      </c>
      <c r="Z294" s="1" t="s">
        <v>886</v>
      </c>
      <c r="AA294" s="1" t="s">
        <v>886</v>
      </c>
      <c r="AB294" s="1" t="s">
        <v>886</v>
      </c>
      <c r="AC294" s="1" t="s">
        <v>886</v>
      </c>
      <c r="AD294" s="1" t="s">
        <v>886</v>
      </c>
      <c r="AE294" s="1" t="s">
        <v>886</v>
      </c>
      <c r="AF294" s="1" t="s">
        <v>886</v>
      </c>
      <c r="AG294" s="1" t="s">
        <v>886</v>
      </c>
    </row>
    <row r="295" spans="2:33" ht="42" x14ac:dyDescent="0.3">
      <c r="B295" s="18" t="s">
        <v>297</v>
      </c>
      <c r="C295" s="19" t="s">
        <v>298</v>
      </c>
      <c r="D295" s="4"/>
      <c r="E295" s="4"/>
      <c r="F295" s="4"/>
      <c r="G295" s="4"/>
      <c r="H295" s="4"/>
      <c r="I295" s="8">
        <f>SUM(I292:I294)</f>
        <v>0</v>
      </c>
      <c r="J295" s="4"/>
      <c r="K295" s="8">
        <f t="shared" ref="K295:V295" si="27">SUM(K292:K294)</f>
        <v>0</v>
      </c>
      <c r="L295" s="8">
        <f t="shared" si="27"/>
        <v>0</v>
      </c>
      <c r="M295" s="8">
        <f t="shared" si="27"/>
        <v>0</v>
      </c>
      <c r="N295" s="8">
        <f t="shared" si="27"/>
        <v>0</v>
      </c>
      <c r="O295" s="8">
        <f t="shared" si="27"/>
        <v>0</v>
      </c>
      <c r="P295" s="8">
        <f t="shared" si="27"/>
        <v>0</v>
      </c>
      <c r="Q295" s="8">
        <f t="shared" si="27"/>
        <v>0</v>
      </c>
      <c r="R295" s="8">
        <f t="shared" si="27"/>
        <v>0</v>
      </c>
      <c r="S295" s="8">
        <f t="shared" si="27"/>
        <v>0</v>
      </c>
      <c r="T295" s="8">
        <f t="shared" si="27"/>
        <v>0</v>
      </c>
      <c r="U295" s="8">
        <f t="shared" si="27"/>
        <v>0</v>
      </c>
      <c r="V295" s="8">
        <f t="shared" si="27"/>
        <v>0</v>
      </c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2:33" x14ac:dyDescent="0.3">
      <c r="B296" s="10" t="s">
        <v>886</v>
      </c>
      <c r="C296" s="20" t="s">
        <v>886</v>
      </c>
      <c r="D296" s="1" t="s">
        <v>886</v>
      </c>
      <c r="E296" s="1" t="s">
        <v>886</v>
      </c>
      <c r="F296" s="1" t="s">
        <v>886</v>
      </c>
      <c r="G296" s="1" t="s">
        <v>886</v>
      </c>
      <c r="H296" s="1" t="s">
        <v>886</v>
      </c>
      <c r="I296" s="6" t="s">
        <v>886</v>
      </c>
      <c r="J296" s="1" t="s">
        <v>886</v>
      </c>
      <c r="K296" s="6" t="s">
        <v>886</v>
      </c>
      <c r="L296" s="6" t="s">
        <v>886</v>
      </c>
      <c r="M296" s="6" t="s">
        <v>886</v>
      </c>
      <c r="N296" s="6" t="s">
        <v>886</v>
      </c>
      <c r="O296" s="6" t="s">
        <v>886</v>
      </c>
      <c r="P296" s="6" t="s">
        <v>886</v>
      </c>
      <c r="Q296" s="6" t="s">
        <v>886</v>
      </c>
      <c r="R296" s="6" t="s">
        <v>886</v>
      </c>
      <c r="S296" s="6" t="s">
        <v>886</v>
      </c>
      <c r="T296" s="6" t="s">
        <v>886</v>
      </c>
      <c r="U296" s="6" t="s">
        <v>886</v>
      </c>
      <c r="V296" s="6" t="s">
        <v>886</v>
      </c>
      <c r="W296" s="1" t="s">
        <v>886</v>
      </c>
      <c r="X296" s="1" t="s">
        <v>886</v>
      </c>
      <c r="Y296" s="1" t="s">
        <v>886</v>
      </c>
      <c r="Z296" s="1" t="s">
        <v>886</v>
      </c>
      <c r="AA296" s="1" t="s">
        <v>886</v>
      </c>
      <c r="AB296" s="1" t="s">
        <v>886</v>
      </c>
      <c r="AC296" s="1" t="s">
        <v>886</v>
      </c>
      <c r="AD296" s="1" t="s">
        <v>886</v>
      </c>
      <c r="AE296" s="1" t="s">
        <v>886</v>
      </c>
      <c r="AF296" s="1" t="s">
        <v>886</v>
      </c>
      <c r="AG296" s="1" t="s">
        <v>886</v>
      </c>
    </row>
    <row r="297" spans="2:33" x14ac:dyDescent="0.3">
      <c r="B297" s="7" t="s">
        <v>406</v>
      </c>
      <c r="C297" s="7" t="s">
        <v>1253</v>
      </c>
      <c r="D297" s="7" t="s">
        <v>8</v>
      </c>
      <c r="E297" s="5"/>
      <c r="F297" s="5"/>
      <c r="G297" s="7" t="s">
        <v>8</v>
      </c>
      <c r="H297" s="5"/>
      <c r="I297" s="5"/>
      <c r="J297" s="4"/>
      <c r="K297" s="5"/>
      <c r="L297" s="5"/>
      <c r="M297" s="5"/>
      <c r="N297" s="5"/>
      <c r="O297" s="5"/>
      <c r="P297" s="15">
        <f>M297+N297-O297</f>
        <v>0</v>
      </c>
      <c r="Q297" s="5"/>
      <c r="R297" s="5"/>
      <c r="S297" s="5"/>
      <c r="T297" s="5"/>
      <c r="U297" s="15">
        <f>S297+T297</f>
        <v>0</v>
      </c>
      <c r="V297" s="5"/>
      <c r="W297" s="4"/>
      <c r="X297" s="5"/>
      <c r="Y297" s="5"/>
      <c r="Z297" s="5"/>
      <c r="AA297" s="4"/>
      <c r="AB297" s="7" t="s">
        <v>8</v>
      </c>
      <c r="AC297" s="7" t="s">
        <v>8</v>
      </c>
      <c r="AD297" s="7" t="s">
        <v>8</v>
      </c>
      <c r="AE297" s="7" t="s">
        <v>8</v>
      </c>
      <c r="AF297" s="5"/>
      <c r="AG297" s="15" t="str">
        <f>CONCATENATE(IF(ISERROR(VLOOKUP(X297,NAICDes2020_ValidationCode,1,)),"",VLOOKUP(X297,NAICDes2020_LookupCode,2,)),".",IF(ISERROR(VLOOKUP(Y297,NAICDesModifier2020_ValidationCode,1,)),"",VLOOKUP(Y297,NAICDesModifier2020_LookupCode,2,))," ",IF(ISERROR(VLOOKUP(Z297,SVOAdminSymbolSCDCS2020_ValidationCode,1,)),"",VLOOKUP(Z297,SVOAdminSymbolSCDCS2020_LookupCode,2,)))</f>
        <v xml:space="preserve">. </v>
      </c>
    </row>
    <row r="298" spans="2:33" x14ac:dyDescent="0.3">
      <c r="B298" s="10" t="s">
        <v>886</v>
      </c>
      <c r="C298" s="20" t="s">
        <v>886</v>
      </c>
      <c r="D298" s="1" t="s">
        <v>886</v>
      </c>
      <c r="E298" s="1" t="s">
        <v>886</v>
      </c>
      <c r="F298" s="1" t="s">
        <v>886</v>
      </c>
      <c r="G298" s="1" t="s">
        <v>886</v>
      </c>
      <c r="H298" s="1" t="s">
        <v>886</v>
      </c>
      <c r="I298" s="1" t="s">
        <v>886</v>
      </c>
      <c r="J298" s="1" t="s">
        <v>886</v>
      </c>
      <c r="K298" s="1" t="s">
        <v>886</v>
      </c>
      <c r="L298" s="1" t="s">
        <v>886</v>
      </c>
      <c r="M298" s="1" t="s">
        <v>886</v>
      </c>
      <c r="N298" s="1" t="s">
        <v>886</v>
      </c>
      <c r="O298" s="1" t="s">
        <v>886</v>
      </c>
      <c r="P298" s="1" t="s">
        <v>886</v>
      </c>
      <c r="Q298" s="1" t="s">
        <v>886</v>
      </c>
      <c r="R298" s="1" t="s">
        <v>886</v>
      </c>
      <c r="S298" s="1" t="s">
        <v>886</v>
      </c>
      <c r="T298" s="1" t="s">
        <v>886</v>
      </c>
      <c r="U298" s="1" t="s">
        <v>886</v>
      </c>
      <c r="V298" s="1" t="s">
        <v>886</v>
      </c>
      <c r="W298" s="1" t="s">
        <v>886</v>
      </c>
      <c r="X298" s="1" t="s">
        <v>886</v>
      </c>
      <c r="Y298" s="1" t="s">
        <v>886</v>
      </c>
      <c r="Z298" s="1" t="s">
        <v>886</v>
      </c>
      <c r="AA298" s="1" t="s">
        <v>886</v>
      </c>
      <c r="AB298" s="1" t="s">
        <v>886</v>
      </c>
      <c r="AC298" s="1" t="s">
        <v>886</v>
      </c>
      <c r="AD298" s="1" t="s">
        <v>886</v>
      </c>
      <c r="AE298" s="1" t="s">
        <v>886</v>
      </c>
      <c r="AF298" s="1" t="s">
        <v>886</v>
      </c>
      <c r="AG298" s="1" t="s">
        <v>886</v>
      </c>
    </row>
    <row r="299" spans="2:33" ht="42" x14ac:dyDescent="0.3">
      <c r="B299" s="18" t="s">
        <v>760</v>
      </c>
      <c r="C299" s="19" t="s">
        <v>839</v>
      </c>
      <c r="D299" s="4"/>
      <c r="E299" s="4"/>
      <c r="F299" s="4"/>
      <c r="G299" s="4"/>
      <c r="H299" s="4"/>
      <c r="I299" s="8">
        <f>SUM(I296:I298)</f>
        <v>0</v>
      </c>
      <c r="J299" s="4"/>
      <c r="K299" s="8">
        <f t="shared" ref="K299:V299" si="28">SUM(K296:K298)</f>
        <v>0</v>
      </c>
      <c r="L299" s="8">
        <f t="shared" si="28"/>
        <v>0</v>
      </c>
      <c r="M299" s="8">
        <f t="shared" si="28"/>
        <v>0</v>
      </c>
      <c r="N299" s="8">
        <f t="shared" si="28"/>
        <v>0</v>
      </c>
      <c r="O299" s="8">
        <f t="shared" si="28"/>
        <v>0</v>
      </c>
      <c r="P299" s="8">
        <f t="shared" si="28"/>
        <v>0</v>
      </c>
      <c r="Q299" s="8">
        <f t="shared" si="28"/>
        <v>0</v>
      </c>
      <c r="R299" s="8">
        <f t="shared" si="28"/>
        <v>0</v>
      </c>
      <c r="S299" s="8">
        <f t="shared" si="28"/>
        <v>0</v>
      </c>
      <c r="T299" s="8">
        <f t="shared" si="28"/>
        <v>0</v>
      </c>
      <c r="U299" s="8">
        <f t="shared" si="28"/>
        <v>0</v>
      </c>
      <c r="V299" s="8">
        <f t="shared" si="28"/>
        <v>0</v>
      </c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2:33" x14ac:dyDescent="0.3">
      <c r="B300" s="10" t="s">
        <v>886</v>
      </c>
      <c r="C300" s="20" t="s">
        <v>886</v>
      </c>
      <c r="D300" s="1" t="s">
        <v>886</v>
      </c>
      <c r="E300" s="1" t="s">
        <v>886</v>
      </c>
      <c r="F300" s="1" t="s">
        <v>886</v>
      </c>
      <c r="G300" s="1" t="s">
        <v>886</v>
      </c>
      <c r="H300" s="1" t="s">
        <v>886</v>
      </c>
      <c r="I300" s="6" t="s">
        <v>886</v>
      </c>
      <c r="J300" s="1" t="s">
        <v>886</v>
      </c>
      <c r="K300" s="6" t="s">
        <v>886</v>
      </c>
      <c r="L300" s="6" t="s">
        <v>886</v>
      </c>
      <c r="M300" s="6" t="s">
        <v>886</v>
      </c>
      <c r="N300" s="6" t="s">
        <v>886</v>
      </c>
      <c r="O300" s="6" t="s">
        <v>886</v>
      </c>
      <c r="P300" s="6" t="s">
        <v>886</v>
      </c>
      <c r="Q300" s="6" t="s">
        <v>886</v>
      </c>
      <c r="R300" s="6" t="s">
        <v>886</v>
      </c>
      <c r="S300" s="6" t="s">
        <v>886</v>
      </c>
      <c r="T300" s="6" t="s">
        <v>886</v>
      </c>
      <c r="U300" s="6" t="s">
        <v>886</v>
      </c>
      <c r="V300" s="6" t="s">
        <v>886</v>
      </c>
      <c r="W300" s="1" t="s">
        <v>886</v>
      </c>
      <c r="X300" s="1" t="s">
        <v>886</v>
      </c>
      <c r="Y300" s="1" t="s">
        <v>886</v>
      </c>
      <c r="Z300" s="1" t="s">
        <v>886</v>
      </c>
      <c r="AA300" s="1" t="s">
        <v>886</v>
      </c>
      <c r="AB300" s="1" t="s">
        <v>886</v>
      </c>
      <c r="AC300" s="1" t="s">
        <v>886</v>
      </c>
      <c r="AD300" s="1" t="s">
        <v>886</v>
      </c>
      <c r="AE300" s="1" t="s">
        <v>886</v>
      </c>
      <c r="AF300" s="1" t="s">
        <v>886</v>
      </c>
      <c r="AG300" s="1" t="s">
        <v>886</v>
      </c>
    </row>
    <row r="301" spans="2:33" x14ac:dyDescent="0.3">
      <c r="B301" s="7" t="s">
        <v>116</v>
      </c>
      <c r="C301" s="7" t="s">
        <v>1253</v>
      </c>
      <c r="D301" s="7" t="s">
        <v>8</v>
      </c>
      <c r="E301" s="5"/>
      <c r="F301" s="5"/>
      <c r="G301" s="7" t="s">
        <v>8</v>
      </c>
      <c r="H301" s="5"/>
      <c r="I301" s="5"/>
      <c r="J301" s="4"/>
      <c r="K301" s="5"/>
      <c r="L301" s="5"/>
      <c r="M301" s="5"/>
      <c r="N301" s="5"/>
      <c r="O301" s="5"/>
      <c r="P301" s="15">
        <f>M301+N301-O301</f>
        <v>0</v>
      </c>
      <c r="Q301" s="5"/>
      <c r="R301" s="5"/>
      <c r="S301" s="5"/>
      <c r="T301" s="5"/>
      <c r="U301" s="15">
        <f>S301+T301</f>
        <v>0</v>
      </c>
      <c r="V301" s="5"/>
      <c r="W301" s="4"/>
      <c r="X301" s="5"/>
      <c r="Y301" s="5"/>
      <c r="Z301" s="5"/>
      <c r="AA301" s="4"/>
      <c r="AB301" s="7" t="s">
        <v>8</v>
      </c>
      <c r="AC301" s="7" t="s">
        <v>8</v>
      </c>
      <c r="AD301" s="7" t="s">
        <v>8</v>
      </c>
      <c r="AE301" s="7" t="s">
        <v>8</v>
      </c>
      <c r="AF301" s="5"/>
      <c r="AG301" s="15" t="str">
        <f>CONCATENATE(IF(ISERROR(VLOOKUP(X301,NAICDes2020_ValidationCode,1,)),"",VLOOKUP(X301,NAICDes2020_LookupCode,2,)),".",IF(ISERROR(VLOOKUP(Y301,NAICDesModifier2020_ValidationCode,1,)),"",VLOOKUP(Y301,NAICDesModifier2020_LookupCode,2,))," ",IF(ISERROR(VLOOKUP(Z301,SVOAdminSymbolSCDCS2020_ValidationCode,1,)),"",VLOOKUP(Z301,SVOAdminSymbolSCDCS2020_LookupCode,2,)))</f>
        <v xml:space="preserve">. </v>
      </c>
    </row>
    <row r="302" spans="2:33" x14ac:dyDescent="0.3">
      <c r="B302" s="10" t="s">
        <v>886</v>
      </c>
      <c r="C302" s="20" t="s">
        <v>886</v>
      </c>
      <c r="D302" s="1" t="s">
        <v>886</v>
      </c>
      <c r="E302" s="1" t="s">
        <v>886</v>
      </c>
      <c r="F302" s="1" t="s">
        <v>886</v>
      </c>
      <c r="G302" s="1" t="s">
        <v>886</v>
      </c>
      <c r="H302" s="1" t="s">
        <v>886</v>
      </c>
      <c r="I302" s="1" t="s">
        <v>886</v>
      </c>
      <c r="J302" s="1" t="s">
        <v>886</v>
      </c>
      <c r="K302" s="1" t="s">
        <v>886</v>
      </c>
      <c r="L302" s="1" t="s">
        <v>886</v>
      </c>
      <c r="M302" s="1" t="s">
        <v>886</v>
      </c>
      <c r="N302" s="1" t="s">
        <v>886</v>
      </c>
      <c r="O302" s="1" t="s">
        <v>886</v>
      </c>
      <c r="P302" s="1" t="s">
        <v>886</v>
      </c>
      <c r="Q302" s="1" t="s">
        <v>886</v>
      </c>
      <c r="R302" s="1" t="s">
        <v>886</v>
      </c>
      <c r="S302" s="1" t="s">
        <v>886</v>
      </c>
      <c r="T302" s="1" t="s">
        <v>886</v>
      </c>
      <c r="U302" s="1" t="s">
        <v>886</v>
      </c>
      <c r="V302" s="1" t="s">
        <v>886</v>
      </c>
      <c r="W302" s="1" t="s">
        <v>886</v>
      </c>
      <c r="X302" s="1" t="s">
        <v>886</v>
      </c>
      <c r="Y302" s="1" t="s">
        <v>886</v>
      </c>
      <c r="Z302" s="1" t="s">
        <v>886</v>
      </c>
      <c r="AA302" s="1" t="s">
        <v>886</v>
      </c>
      <c r="AB302" s="1" t="s">
        <v>886</v>
      </c>
      <c r="AC302" s="1" t="s">
        <v>886</v>
      </c>
      <c r="AD302" s="1" t="s">
        <v>886</v>
      </c>
      <c r="AE302" s="1" t="s">
        <v>886</v>
      </c>
      <c r="AF302" s="1" t="s">
        <v>886</v>
      </c>
      <c r="AG302" s="1" t="s">
        <v>886</v>
      </c>
    </row>
    <row r="303" spans="2:33" ht="42" x14ac:dyDescent="0.3">
      <c r="B303" s="18" t="s">
        <v>484</v>
      </c>
      <c r="C303" s="19" t="s">
        <v>1129</v>
      </c>
      <c r="D303" s="4"/>
      <c r="E303" s="4"/>
      <c r="F303" s="4"/>
      <c r="G303" s="4"/>
      <c r="H303" s="4"/>
      <c r="I303" s="8">
        <f>SUM(I300:I302)</f>
        <v>0</v>
      </c>
      <c r="J303" s="4"/>
      <c r="K303" s="8">
        <f t="shared" ref="K303:V303" si="29">SUM(K300:K302)</f>
        <v>0</v>
      </c>
      <c r="L303" s="8">
        <f t="shared" si="29"/>
        <v>0</v>
      </c>
      <c r="M303" s="8">
        <f t="shared" si="29"/>
        <v>0</v>
      </c>
      <c r="N303" s="8">
        <f t="shared" si="29"/>
        <v>0</v>
      </c>
      <c r="O303" s="8">
        <f t="shared" si="29"/>
        <v>0</v>
      </c>
      <c r="P303" s="8">
        <f t="shared" si="29"/>
        <v>0</v>
      </c>
      <c r="Q303" s="8">
        <f t="shared" si="29"/>
        <v>0</v>
      </c>
      <c r="R303" s="8">
        <f t="shared" si="29"/>
        <v>0</v>
      </c>
      <c r="S303" s="8">
        <f t="shared" si="29"/>
        <v>0</v>
      </c>
      <c r="T303" s="8">
        <f t="shared" si="29"/>
        <v>0</v>
      </c>
      <c r="U303" s="8">
        <f t="shared" si="29"/>
        <v>0</v>
      </c>
      <c r="V303" s="8">
        <f t="shared" si="29"/>
        <v>0</v>
      </c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2:33" x14ac:dyDescent="0.3">
      <c r="B304" s="10" t="s">
        <v>886</v>
      </c>
      <c r="C304" s="20" t="s">
        <v>886</v>
      </c>
      <c r="D304" s="1" t="s">
        <v>886</v>
      </c>
      <c r="E304" s="1" t="s">
        <v>886</v>
      </c>
      <c r="F304" s="1" t="s">
        <v>886</v>
      </c>
      <c r="G304" s="1" t="s">
        <v>886</v>
      </c>
      <c r="H304" s="1" t="s">
        <v>886</v>
      </c>
      <c r="I304" s="6" t="s">
        <v>886</v>
      </c>
      <c r="J304" s="1" t="s">
        <v>886</v>
      </c>
      <c r="K304" s="6" t="s">
        <v>886</v>
      </c>
      <c r="L304" s="6" t="s">
        <v>886</v>
      </c>
      <c r="M304" s="6" t="s">
        <v>886</v>
      </c>
      <c r="N304" s="6" t="s">
        <v>886</v>
      </c>
      <c r="O304" s="6" t="s">
        <v>886</v>
      </c>
      <c r="P304" s="6" t="s">
        <v>886</v>
      </c>
      <c r="Q304" s="6" t="s">
        <v>886</v>
      </c>
      <c r="R304" s="6" t="s">
        <v>886</v>
      </c>
      <c r="S304" s="6" t="s">
        <v>886</v>
      </c>
      <c r="T304" s="6" t="s">
        <v>886</v>
      </c>
      <c r="U304" s="6" t="s">
        <v>886</v>
      </c>
      <c r="V304" s="6" t="s">
        <v>886</v>
      </c>
      <c r="W304" s="1" t="s">
        <v>886</v>
      </c>
      <c r="X304" s="1" t="s">
        <v>886</v>
      </c>
      <c r="Y304" s="1" t="s">
        <v>886</v>
      </c>
      <c r="Z304" s="1" t="s">
        <v>886</v>
      </c>
      <c r="AA304" s="1" t="s">
        <v>886</v>
      </c>
      <c r="AB304" s="1" t="s">
        <v>886</v>
      </c>
      <c r="AC304" s="1" t="s">
        <v>886</v>
      </c>
      <c r="AD304" s="1" t="s">
        <v>886</v>
      </c>
      <c r="AE304" s="1" t="s">
        <v>886</v>
      </c>
      <c r="AF304" s="1" t="s">
        <v>886</v>
      </c>
      <c r="AG304" s="1" t="s">
        <v>886</v>
      </c>
    </row>
    <row r="305" spans="2:33" x14ac:dyDescent="0.3">
      <c r="B305" s="7" t="s">
        <v>485</v>
      </c>
      <c r="C305" s="7" t="s">
        <v>1253</v>
      </c>
      <c r="D305" s="7" t="s">
        <v>8</v>
      </c>
      <c r="E305" s="5"/>
      <c r="F305" s="5"/>
      <c r="G305" s="7" t="s">
        <v>8</v>
      </c>
      <c r="H305" s="5"/>
      <c r="I305" s="5"/>
      <c r="J305" s="4"/>
      <c r="K305" s="5"/>
      <c r="L305" s="5"/>
      <c r="M305" s="5"/>
      <c r="N305" s="5"/>
      <c r="O305" s="5"/>
      <c r="P305" s="15">
        <f>M305+N305-O305</f>
        <v>0</v>
      </c>
      <c r="Q305" s="5"/>
      <c r="R305" s="5"/>
      <c r="S305" s="5"/>
      <c r="T305" s="5"/>
      <c r="U305" s="15">
        <f>S305+T305</f>
        <v>0</v>
      </c>
      <c r="V305" s="5"/>
      <c r="W305" s="4"/>
      <c r="X305" s="5"/>
      <c r="Y305" s="5"/>
      <c r="Z305" s="5"/>
      <c r="AA305" s="4"/>
      <c r="AB305" s="7" t="s">
        <v>8</v>
      </c>
      <c r="AC305" s="7" t="s">
        <v>8</v>
      </c>
      <c r="AD305" s="7" t="s">
        <v>8</v>
      </c>
      <c r="AE305" s="7" t="s">
        <v>8</v>
      </c>
      <c r="AF305" s="5"/>
      <c r="AG305" s="15" t="str">
        <f>CONCATENATE(IF(ISERROR(VLOOKUP(X305,NAICDes2020_ValidationCode,1,)),"",VLOOKUP(X305,NAICDes2020_LookupCode,2,)),".",IF(ISERROR(VLOOKUP(Y305,NAICDesModifier2020_ValidationCode,1,)),"",VLOOKUP(Y305,NAICDesModifier2020_LookupCode,2,))," ",IF(ISERROR(VLOOKUP(Z305,SVOAdminSymbolSCDCS2020_ValidationCode,1,)),"",VLOOKUP(Z305,SVOAdminSymbolSCDCS2020_LookupCode,2,)))</f>
        <v xml:space="preserve">. </v>
      </c>
    </row>
    <row r="306" spans="2:33" x14ac:dyDescent="0.3">
      <c r="B306" s="10" t="s">
        <v>886</v>
      </c>
      <c r="C306" s="20" t="s">
        <v>886</v>
      </c>
      <c r="D306" s="1" t="s">
        <v>886</v>
      </c>
      <c r="E306" s="1" t="s">
        <v>886</v>
      </c>
      <c r="F306" s="1" t="s">
        <v>886</v>
      </c>
      <c r="G306" s="1" t="s">
        <v>886</v>
      </c>
      <c r="H306" s="1" t="s">
        <v>886</v>
      </c>
      <c r="I306" s="1" t="s">
        <v>886</v>
      </c>
      <c r="J306" s="1" t="s">
        <v>886</v>
      </c>
      <c r="K306" s="1" t="s">
        <v>886</v>
      </c>
      <c r="L306" s="1" t="s">
        <v>886</v>
      </c>
      <c r="M306" s="1" t="s">
        <v>886</v>
      </c>
      <c r="N306" s="1" t="s">
        <v>886</v>
      </c>
      <c r="O306" s="1" t="s">
        <v>886</v>
      </c>
      <c r="P306" s="1" t="s">
        <v>886</v>
      </c>
      <c r="Q306" s="1" t="s">
        <v>886</v>
      </c>
      <c r="R306" s="1" t="s">
        <v>886</v>
      </c>
      <c r="S306" s="1" t="s">
        <v>886</v>
      </c>
      <c r="T306" s="1" t="s">
        <v>886</v>
      </c>
      <c r="U306" s="1" t="s">
        <v>886</v>
      </c>
      <c r="V306" s="1" t="s">
        <v>886</v>
      </c>
      <c r="W306" s="1" t="s">
        <v>886</v>
      </c>
      <c r="X306" s="1" t="s">
        <v>886</v>
      </c>
      <c r="Y306" s="1" t="s">
        <v>886</v>
      </c>
      <c r="Z306" s="1" t="s">
        <v>886</v>
      </c>
      <c r="AA306" s="1" t="s">
        <v>886</v>
      </c>
      <c r="AB306" s="1" t="s">
        <v>886</v>
      </c>
      <c r="AC306" s="1" t="s">
        <v>886</v>
      </c>
      <c r="AD306" s="1" t="s">
        <v>886</v>
      </c>
      <c r="AE306" s="1" t="s">
        <v>886</v>
      </c>
      <c r="AF306" s="1" t="s">
        <v>886</v>
      </c>
      <c r="AG306" s="1" t="s">
        <v>886</v>
      </c>
    </row>
    <row r="307" spans="2:33" ht="28" x14ac:dyDescent="0.3">
      <c r="B307" s="18" t="s">
        <v>840</v>
      </c>
      <c r="C307" s="19" t="s">
        <v>29</v>
      </c>
      <c r="D307" s="4"/>
      <c r="E307" s="4"/>
      <c r="F307" s="4"/>
      <c r="G307" s="4"/>
      <c r="H307" s="4"/>
      <c r="I307" s="8">
        <f>SUM(I304:I306)</f>
        <v>0</v>
      </c>
      <c r="J307" s="4"/>
      <c r="K307" s="8">
        <f t="shared" ref="K307:V307" si="30">SUM(K304:K306)</f>
        <v>0</v>
      </c>
      <c r="L307" s="8">
        <f t="shared" si="30"/>
        <v>0</v>
      </c>
      <c r="M307" s="8">
        <f t="shared" si="30"/>
        <v>0</v>
      </c>
      <c r="N307" s="8">
        <f t="shared" si="30"/>
        <v>0</v>
      </c>
      <c r="O307" s="8">
        <f t="shared" si="30"/>
        <v>0</v>
      </c>
      <c r="P307" s="8">
        <f t="shared" si="30"/>
        <v>0</v>
      </c>
      <c r="Q307" s="8">
        <f t="shared" si="30"/>
        <v>0</v>
      </c>
      <c r="R307" s="8">
        <f t="shared" si="30"/>
        <v>0</v>
      </c>
      <c r="S307" s="8">
        <f t="shared" si="30"/>
        <v>0</v>
      </c>
      <c r="T307" s="8">
        <f t="shared" si="30"/>
        <v>0</v>
      </c>
      <c r="U307" s="8">
        <f t="shared" si="30"/>
        <v>0</v>
      </c>
      <c r="V307" s="8">
        <f t="shared" si="30"/>
        <v>0</v>
      </c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2:33" x14ac:dyDescent="0.3">
      <c r="B308" s="10" t="s">
        <v>886</v>
      </c>
      <c r="C308" s="20" t="s">
        <v>886</v>
      </c>
      <c r="D308" s="1" t="s">
        <v>886</v>
      </c>
      <c r="E308" s="1" t="s">
        <v>886</v>
      </c>
      <c r="F308" s="1" t="s">
        <v>886</v>
      </c>
      <c r="G308" s="1" t="s">
        <v>886</v>
      </c>
      <c r="H308" s="1" t="s">
        <v>886</v>
      </c>
      <c r="I308" s="6" t="s">
        <v>886</v>
      </c>
      <c r="J308" s="1" t="s">
        <v>886</v>
      </c>
      <c r="K308" s="6" t="s">
        <v>886</v>
      </c>
      <c r="L308" s="6" t="s">
        <v>886</v>
      </c>
      <c r="M308" s="6" t="s">
        <v>886</v>
      </c>
      <c r="N308" s="6" t="s">
        <v>886</v>
      </c>
      <c r="O308" s="6" t="s">
        <v>886</v>
      </c>
      <c r="P308" s="6" t="s">
        <v>886</v>
      </c>
      <c r="Q308" s="6" t="s">
        <v>886</v>
      </c>
      <c r="R308" s="6" t="s">
        <v>886</v>
      </c>
      <c r="S308" s="6" t="s">
        <v>886</v>
      </c>
      <c r="T308" s="6" t="s">
        <v>886</v>
      </c>
      <c r="U308" s="6" t="s">
        <v>886</v>
      </c>
      <c r="V308" s="6" t="s">
        <v>886</v>
      </c>
      <c r="W308" s="1" t="s">
        <v>886</v>
      </c>
      <c r="X308" s="1" t="s">
        <v>886</v>
      </c>
      <c r="Y308" s="1" t="s">
        <v>886</v>
      </c>
      <c r="Z308" s="1" t="s">
        <v>886</v>
      </c>
      <c r="AA308" s="1" t="s">
        <v>886</v>
      </c>
      <c r="AB308" s="1" t="s">
        <v>886</v>
      </c>
      <c r="AC308" s="1" t="s">
        <v>886</v>
      </c>
      <c r="AD308" s="1" t="s">
        <v>886</v>
      </c>
      <c r="AE308" s="1" t="s">
        <v>886</v>
      </c>
      <c r="AF308" s="1" t="s">
        <v>886</v>
      </c>
      <c r="AG308" s="1" t="s">
        <v>886</v>
      </c>
    </row>
    <row r="309" spans="2:33" x14ac:dyDescent="0.3">
      <c r="B309" s="7" t="s">
        <v>565</v>
      </c>
      <c r="C309" s="7" t="s">
        <v>1253</v>
      </c>
      <c r="D309" s="7" t="s">
        <v>8</v>
      </c>
      <c r="E309" s="5"/>
      <c r="F309" s="5"/>
      <c r="G309" s="7" t="s">
        <v>8</v>
      </c>
      <c r="H309" s="5"/>
      <c r="I309" s="5"/>
      <c r="J309" s="4"/>
      <c r="K309" s="5"/>
      <c r="L309" s="5"/>
      <c r="M309" s="5"/>
      <c r="N309" s="5"/>
      <c r="O309" s="5"/>
      <c r="P309" s="15">
        <f>M309+N309-O309</f>
        <v>0</v>
      </c>
      <c r="Q309" s="5"/>
      <c r="R309" s="5"/>
      <c r="S309" s="5"/>
      <c r="T309" s="5"/>
      <c r="U309" s="15">
        <f>S309+T309</f>
        <v>0</v>
      </c>
      <c r="V309" s="5"/>
      <c r="W309" s="4"/>
      <c r="X309" s="4"/>
      <c r="Y309" s="4"/>
      <c r="Z309" s="4"/>
      <c r="AA309" s="4"/>
      <c r="AB309" s="7" t="s">
        <v>8</v>
      </c>
      <c r="AC309" s="7" t="s">
        <v>8</v>
      </c>
      <c r="AD309" s="7" t="s">
        <v>8</v>
      </c>
      <c r="AE309" s="7" t="s">
        <v>8</v>
      </c>
      <c r="AF309" s="5"/>
      <c r="AG309" s="4"/>
    </row>
    <row r="310" spans="2:33" x14ac:dyDescent="0.3">
      <c r="B310" s="10" t="s">
        <v>886</v>
      </c>
      <c r="C310" s="20" t="s">
        <v>886</v>
      </c>
      <c r="D310" s="1" t="s">
        <v>886</v>
      </c>
      <c r="E310" s="1" t="s">
        <v>886</v>
      </c>
      <c r="F310" s="1" t="s">
        <v>886</v>
      </c>
      <c r="G310" s="1" t="s">
        <v>886</v>
      </c>
      <c r="H310" s="1" t="s">
        <v>886</v>
      </c>
      <c r="I310" s="1" t="s">
        <v>886</v>
      </c>
      <c r="J310" s="1" t="s">
        <v>886</v>
      </c>
      <c r="K310" s="1" t="s">
        <v>886</v>
      </c>
      <c r="L310" s="1" t="s">
        <v>886</v>
      </c>
      <c r="M310" s="1" t="s">
        <v>886</v>
      </c>
      <c r="N310" s="1" t="s">
        <v>886</v>
      </c>
      <c r="O310" s="1" t="s">
        <v>886</v>
      </c>
      <c r="P310" s="1" t="s">
        <v>886</v>
      </c>
      <c r="Q310" s="1" t="s">
        <v>886</v>
      </c>
      <c r="R310" s="1" t="s">
        <v>886</v>
      </c>
      <c r="S310" s="1" t="s">
        <v>886</v>
      </c>
      <c r="T310" s="1" t="s">
        <v>886</v>
      </c>
      <c r="U310" s="1" t="s">
        <v>886</v>
      </c>
      <c r="V310" s="1" t="s">
        <v>886</v>
      </c>
      <c r="W310" s="1" t="s">
        <v>886</v>
      </c>
      <c r="X310" s="1" t="s">
        <v>886</v>
      </c>
      <c r="Y310" s="1" t="s">
        <v>886</v>
      </c>
      <c r="Z310" s="1" t="s">
        <v>886</v>
      </c>
      <c r="AA310" s="1" t="s">
        <v>886</v>
      </c>
      <c r="AB310" s="1" t="s">
        <v>886</v>
      </c>
      <c r="AC310" s="1" t="s">
        <v>886</v>
      </c>
      <c r="AD310" s="1" t="s">
        <v>886</v>
      </c>
      <c r="AE310" s="1" t="s">
        <v>886</v>
      </c>
      <c r="AF310" s="1" t="s">
        <v>886</v>
      </c>
      <c r="AG310" s="1" t="s">
        <v>886</v>
      </c>
    </row>
    <row r="311" spans="2:33" ht="42" x14ac:dyDescent="0.3">
      <c r="B311" s="18" t="s">
        <v>914</v>
      </c>
      <c r="C311" s="19" t="s">
        <v>915</v>
      </c>
      <c r="D311" s="4"/>
      <c r="E311" s="4"/>
      <c r="F311" s="4"/>
      <c r="G311" s="4"/>
      <c r="H311" s="4"/>
      <c r="I311" s="8">
        <f>SUM(I308:I310)</f>
        <v>0</v>
      </c>
      <c r="J311" s="4"/>
      <c r="K311" s="8">
        <f t="shared" ref="K311:V311" si="31">SUM(K308:K310)</f>
        <v>0</v>
      </c>
      <c r="L311" s="8">
        <f t="shared" si="31"/>
        <v>0</v>
      </c>
      <c r="M311" s="8">
        <f t="shared" si="31"/>
        <v>0</v>
      </c>
      <c r="N311" s="8">
        <f t="shared" si="31"/>
        <v>0</v>
      </c>
      <c r="O311" s="8">
        <f t="shared" si="31"/>
        <v>0</v>
      </c>
      <c r="P311" s="8">
        <f t="shared" si="31"/>
        <v>0</v>
      </c>
      <c r="Q311" s="8">
        <f t="shared" si="31"/>
        <v>0</v>
      </c>
      <c r="R311" s="8">
        <f t="shared" si="31"/>
        <v>0</v>
      </c>
      <c r="S311" s="8">
        <f t="shared" si="31"/>
        <v>0</v>
      </c>
      <c r="T311" s="8">
        <f t="shared" si="31"/>
        <v>0</v>
      </c>
      <c r="U311" s="8">
        <f t="shared" si="31"/>
        <v>0</v>
      </c>
      <c r="V311" s="8">
        <f t="shared" si="31"/>
        <v>0</v>
      </c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2:33" x14ac:dyDescent="0.3">
      <c r="B312" s="10" t="s">
        <v>886</v>
      </c>
      <c r="C312" s="20" t="s">
        <v>886</v>
      </c>
      <c r="D312" s="1" t="s">
        <v>886</v>
      </c>
      <c r="E312" s="1" t="s">
        <v>886</v>
      </c>
      <c r="F312" s="1" t="s">
        <v>886</v>
      </c>
      <c r="G312" s="1" t="s">
        <v>886</v>
      </c>
      <c r="H312" s="1" t="s">
        <v>886</v>
      </c>
      <c r="I312" s="6" t="s">
        <v>886</v>
      </c>
      <c r="J312" s="1" t="s">
        <v>886</v>
      </c>
      <c r="K312" s="6" t="s">
        <v>886</v>
      </c>
      <c r="L312" s="6" t="s">
        <v>886</v>
      </c>
      <c r="M312" s="6" t="s">
        <v>886</v>
      </c>
      <c r="N312" s="6" t="s">
        <v>886</v>
      </c>
      <c r="O312" s="6" t="s">
        <v>886</v>
      </c>
      <c r="P312" s="6" t="s">
        <v>886</v>
      </c>
      <c r="Q312" s="6" t="s">
        <v>886</v>
      </c>
      <c r="R312" s="6" t="s">
        <v>886</v>
      </c>
      <c r="S312" s="6" t="s">
        <v>886</v>
      </c>
      <c r="T312" s="6" t="s">
        <v>886</v>
      </c>
      <c r="U312" s="6" t="s">
        <v>886</v>
      </c>
      <c r="V312" s="6" t="s">
        <v>886</v>
      </c>
      <c r="W312" s="1" t="s">
        <v>886</v>
      </c>
      <c r="X312" s="1" t="s">
        <v>886</v>
      </c>
      <c r="Y312" s="1" t="s">
        <v>886</v>
      </c>
      <c r="Z312" s="1" t="s">
        <v>886</v>
      </c>
      <c r="AA312" s="1" t="s">
        <v>886</v>
      </c>
      <c r="AB312" s="1" t="s">
        <v>886</v>
      </c>
      <c r="AC312" s="1" t="s">
        <v>886</v>
      </c>
      <c r="AD312" s="1" t="s">
        <v>886</v>
      </c>
      <c r="AE312" s="1" t="s">
        <v>886</v>
      </c>
      <c r="AF312" s="1" t="s">
        <v>886</v>
      </c>
      <c r="AG312" s="1" t="s">
        <v>886</v>
      </c>
    </row>
    <row r="313" spans="2:33" x14ac:dyDescent="0.3">
      <c r="B313" s="7" t="s">
        <v>360</v>
      </c>
      <c r="C313" s="7" t="s">
        <v>1253</v>
      </c>
      <c r="D313" s="7" t="s">
        <v>8</v>
      </c>
      <c r="E313" s="5"/>
      <c r="F313" s="5"/>
      <c r="G313" s="7" t="s">
        <v>8</v>
      </c>
      <c r="H313" s="5"/>
      <c r="I313" s="5"/>
      <c r="J313" s="4"/>
      <c r="K313" s="5"/>
      <c r="L313" s="5"/>
      <c r="M313" s="5"/>
      <c r="N313" s="5"/>
      <c r="O313" s="5"/>
      <c r="P313" s="15">
        <f>M313+N313-O313</f>
        <v>0</v>
      </c>
      <c r="Q313" s="5"/>
      <c r="R313" s="5"/>
      <c r="S313" s="5"/>
      <c r="T313" s="5"/>
      <c r="U313" s="15">
        <f>S313+T313</f>
        <v>0</v>
      </c>
      <c r="V313" s="5"/>
      <c r="W313" s="4"/>
      <c r="X313" s="4"/>
      <c r="Y313" s="4"/>
      <c r="Z313" s="4"/>
      <c r="AA313" s="4"/>
      <c r="AB313" s="7" t="s">
        <v>8</v>
      </c>
      <c r="AC313" s="7" t="s">
        <v>8</v>
      </c>
      <c r="AD313" s="7" t="s">
        <v>8</v>
      </c>
      <c r="AE313" s="7" t="s">
        <v>8</v>
      </c>
      <c r="AF313" s="5"/>
      <c r="AG313" s="4"/>
    </row>
    <row r="314" spans="2:33" x14ac:dyDescent="0.3">
      <c r="B314" s="10" t="s">
        <v>886</v>
      </c>
      <c r="C314" s="20" t="s">
        <v>886</v>
      </c>
      <c r="D314" s="1" t="s">
        <v>886</v>
      </c>
      <c r="E314" s="1" t="s">
        <v>886</v>
      </c>
      <c r="F314" s="1" t="s">
        <v>886</v>
      </c>
      <c r="G314" s="1" t="s">
        <v>886</v>
      </c>
      <c r="H314" s="1" t="s">
        <v>886</v>
      </c>
      <c r="I314" s="1" t="s">
        <v>886</v>
      </c>
      <c r="J314" s="1" t="s">
        <v>886</v>
      </c>
      <c r="K314" s="1" t="s">
        <v>886</v>
      </c>
      <c r="L314" s="1" t="s">
        <v>886</v>
      </c>
      <c r="M314" s="1" t="s">
        <v>886</v>
      </c>
      <c r="N314" s="1" t="s">
        <v>886</v>
      </c>
      <c r="O314" s="1" t="s">
        <v>886</v>
      </c>
      <c r="P314" s="1" t="s">
        <v>886</v>
      </c>
      <c r="Q314" s="1" t="s">
        <v>886</v>
      </c>
      <c r="R314" s="1" t="s">
        <v>886</v>
      </c>
      <c r="S314" s="1" t="s">
        <v>886</v>
      </c>
      <c r="T314" s="1" t="s">
        <v>886</v>
      </c>
      <c r="U314" s="1" t="s">
        <v>886</v>
      </c>
      <c r="V314" s="1" t="s">
        <v>886</v>
      </c>
      <c r="W314" s="1" t="s">
        <v>886</v>
      </c>
      <c r="X314" s="1" t="s">
        <v>886</v>
      </c>
      <c r="Y314" s="1" t="s">
        <v>886</v>
      </c>
      <c r="Z314" s="1" t="s">
        <v>886</v>
      </c>
      <c r="AA314" s="1" t="s">
        <v>886</v>
      </c>
      <c r="AB314" s="1" t="s">
        <v>886</v>
      </c>
      <c r="AC314" s="1" t="s">
        <v>886</v>
      </c>
      <c r="AD314" s="1" t="s">
        <v>886</v>
      </c>
      <c r="AE314" s="1" t="s">
        <v>886</v>
      </c>
      <c r="AF314" s="1" t="s">
        <v>886</v>
      </c>
      <c r="AG314" s="1" t="s">
        <v>886</v>
      </c>
    </row>
    <row r="315" spans="2:33" ht="28" x14ac:dyDescent="0.3">
      <c r="B315" s="18" t="s">
        <v>663</v>
      </c>
      <c r="C315" s="19" t="s">
        <v>1131</v>
      </c>
      <c r="D315" s="4"/>
      <c r="E315" s="4"/>
      <c r="F315" s="4"/>
      <c r="G315" s="4"/>
      <c r="H315" s="4"/>
      <c r="I315" s="8">
        <f>SUM(I312:I314)</f>
        <v>0</v>
      </c>
      <c r="J315" s="4"/>
      <c r="K315" s="8">
        <f t="shared" ref="K315:V315" si="32">SUM(K312:K314)</f>
        <v>0</v>
      </c>
      <c r="L315" s="8">
        <f t="shared" si="32"/>
        <v>0</v>
      </c>
      <c r="M315" s="8">
        <f t="shared" si="32"/>
        <v>0</v>
      </c>
      <c r="N315" s="8">
        <f t="shared" si="32"/>
        <v>0</v>
      </c>
      <c r="O315" s="8">
        <f t="shared" si="32"/>
        <v>0</v>
      </c>
      <c r="P315" s="8">
        <f t="shared" si="32"/>
        <v>0</v>
      </c>
      <c r="Q315" s="8">
        <f t="shared" si="32"/>
        <v>0</v>
      </c>
      <c r="R315" s="8">
        <f t="shared" si="32"/>
        <v>0</v>
      </c>
      <c r="S315" s="8">
        <f t="shared" si="32"/>
        <v>0</v>
      </c>
      <c r="T315" s="8">
        <f t="shared" si="32"/>
        <v>0</v>
      </c>
      <c r="U315" s="8">
        <f t="shared" si="32"/>
        <v>0</v>
      </c>
      <c r="V315" s="8">
        <f t="shared" si="32"/>
        <v>0</v>
      </c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2:33" x14ac:dyDescent="0.3">
      <c r="B316" s="18" t="s">
        <v>1204</v>
      </c>
      <c r="C316" s="19" t="s">
        <v>1165</v>
      </c>
      <c r="D316" s="4"/>
      <c r="E316" s="4"/>
      <c r="F316" s="4"/>
      <c r="G316" s="4"/>
      <c r="H316" s="4"/>
      <c r="I316" s="8">
        <f>I275+I279+I283+I287+I291+I295+I299+I303+I307+I311+I315</f>
        <v>0</v>
      </c>
      <c r="J316" s="4"/>
      <c r="K316" s="8">
        <f t="shared" ref="K316:V316" si="33">K275+K279+K283+K287+K291+K295+K299+K303+K307+K311+K315</f>
        <v>0</v>
      </c>
      <c r="L316" s="8">
        <f t="shared" si="33"/>
        <v>0</v>
      </c>
      <c r="M316" s="8">
        <f t="shared" si="33"/>
        <v>0</v>
      </c>
      <c r="N316" s="8">
        <f t="shared" si="33"/>
        <v>0</v>
      </c>
      <c r="O316" s="8">
        <f t="shared" si="33"/>
        <v>0</v>
      </c>
      <c r="P316" s="8">
        <f t="shared" si="33"/>
        <v>0</v>
      </c>
      <c r="Q316" s="8">
        <f t="shared" si="33"/>
        <v>0</v>
      </c>
      <c r="R316" s="8">
        <f t="shared" si="33"/>
        <v>0</v>
      </c>
      <c r="S316" s="8">
        <f t="shared" si="33"/>
        <v>0</v>
      </c>
      <c r="T316" s="8">
        <f t="shared" si="33"/>
        <v>0</v>
      </c>
      <c r="U316" s="8">
        <f t="shared" si="33"/>
        <v>0</v>
      </c>
      <c r="V316" s="8">
        <f t="shared" si="33"/>
        <v>0</v>
      </c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2:33" x14ac:dyDescent="0.3">
      <c r="B317" s="18" t="s">
        <v>118</v>
      </c>
      <c r="C317" s="19" t="s">
        <v>30</v>
      </c>
      <c r="D317" s="4"/>
      <c r="E317" s="4"/>
      <c r="F317" s="4"/>
      <c r="G317" s="4"/>
      <c r="H317" s="4"/>
      <c r="I317" s="22"/>
      <c r="J317" s="4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2:33" x14ac:dyDescent="0.3">
      <c r="B318" s="18" t="s">
        <v>486</v>
      </c>
      <c r="C318" s="18" t="s">
        <v>1286</v>
      </c>
      <c r="D318" s="4"/>
      <c r="E318" s="4"/>
      <c r="F318" s="4"/>
      <c r="G318" s="4"/>
      <c r="H318" s="4"/>
      <c r="I318" s="23">
        <f>I316</f>
        <v>0</v>
      </c>
      <c r="J318" s="4"/>
      <c r="K318" s="23">
        <f t="shared" ref="K318:V318" si="34">K316</f>
        <v>0</v>
      </c>
      <c r="L318" s="23">
        <f t="shared" si="34"/>
        <v>0</v>
      </c>
      <c r="M318" s="23">
        <f t="shared" si="34"/>
        <v>0</v>
      </c>
      <c r="N318" s="23">
        <f t="shared" si="34"/>
        <v>0</v>
      </c>
      <c r="O318" s="23">
        <f t="shared" si="34"/>
        <v>0</v>
      </c>
      <c r="P318" s="23">
        <f t="shared" si="34"/>
        <v>0</v>
      </c>
      <c r="Q318" s="23">
        <f t="shared" si="34"/>
        <v>0</v>
      </c>
      <c r="R318" s="23">
        <f t="shared" si="34"/>
        <v>0</v>
      </c>
      <c r="S318" s="23">
        <f t="shared" si="34"/>
        <v>0</v>
      </c>
      <c r="T318" s="23">
        <f t="shared" si="34"/>
        <v>0</v>
      </c>
      <c r="U318" s="23">
        <f t="shared" si="34"/>
        <v>0</v>
      </c>
      <c r="V318" s="23">
        <f t="shared" si="34"/>
        <v>0</v>
      </c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2:33" ht="28" x14ac:dyDescent="0.3">
      <c r="B319" s="18" t="s">
        <v>211</v>
      </c>
      <c r="C319" s="19" t="s">
        <v>299</v>
      </c>
      <c r="D319" s="4"/>
      <c r="E319" s="4"/>
      <c r="F319" s="4"/>
      <c r="G319" s="4"/>
      <c r="H319" s="4"/>
      <c r="I319" s="8">
        <f>I271+I318</f>
        <v>0</v>
      </c>
      <c r="J319" s="4"/>
      <c r="K319" s="8">
        <f t="shared" ref="K319:V319" si="35">K271+K318</f>
        <v>0</v>
      </c>
      <c r="L319" s="8">
        <f t="shared" si="35"/>
        <v>0</v>
      </c>
      <c r="M319" s="8">
        <f t="shared" si="35"/>
        <v>0</v>
      </c>
      <c r="N319" s="8">
        <f t="shared" si="35"/>
        <v>0</v>
      </c>
      <c r="O319" s="8">
        <f t="shared" si="35"/>
        <v>0</v>
      </c>
      <c r="P319" s="8">
        <f t="shared" si="35"/>
        <v>0</v>
      </c>
      <c r="Q319" s="8">
        <f t="shared" si="35"/>
        <v>0</v>
      </c>
      <c r="R319" s="8">
        <f t="shared" si="35"/>
        <v>0</v>
      </c>
      <c r="S319" s="8">
        <f t="shared" si="35"/>
        <v>0</v>
      </c>
      <c r="T319" s="8">
        <f t="shared" si="35"/>
        <v>0</v>
      </c>
      <c r="U319" s="8">
        <f t="shared" si="35"/>
        <v>0</v>
      </c>
      <c r="V319" s="8">
        <f t="shared" si="35"/>
        <v>0</v>
      </c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2:33" x14ac:dyDescent="0.3">
      <c r="B320" s="30" t="s">
        <v>300</v>
      </c>
      <c r="C320" s="30" t="s">
        <v>119</v>
      </c>
      <c r="D320" s="4"/>
      <c r="E320" s="4"/>
      <c r="F320" s="4"/>
      <c r="G320" s="4"/>
      <c r="H320" s="4"/>
      <c r="I320" s="8">
        <f>I252+I271+I318</f>
        <v>484621245</v>
      </c>
      <c r="J320" s="4"/>
      <c r="K320" s="8">
        <f t="shared" ref="K320:V320" si="36">K252+K271+K318</f>
        <v>495852637</v>
      </c>
      <c r="L320" s="8">
        <f t="shared" si="36"/>
        <v>491208138</v>
      </c>
      <c r="M320" s="8">
        <f t="shared" si="36"/>
        <v>530300</v>
      </c>
      <c r="N320" s="8">
        <f t="shared" si="36"/>
        <v>471754</v>
      </c>
      <c r="O320" s="8">
        <f t="shared" si="36"/>
        <v>0</v>
      </c>
      <c r="P320" s="8">
        <f t="shared" si="36"/>
        <v>1002054</v>
      </c>
      <c r="Q320" s="8">
        <f t="shared" si="36"/>
        <v>0</v>
      </c>
      <c r="R320" s="8">
        <f t="shared" si="36"/>
        <v>497839073</v>
      </c>
      <c r="S320" s="8">
        <f t="shared" si="36"/>
        <v>0</v>
      </c>
      <c r="T320" s="8">
        <f t="shared" si="36"/>
        <v>-13217827</v>
      </c>
      <c r="U320" s="8">
        <f t="shared" si="36"/>
        <v>-13217827</v>
      </c>
      <c r="V320" s="8">
        <f t="shared" si="36"/>
        <v>10564038</v>
      </c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3:3" x14ac:dyDescent="0.3">
      <c r="C321" s="34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&amp;CSCDPT4 - E05</oddHeader>
    <oddFooter>&amp;LStat-Reporting Application : &amp;R SaveAs(8/17/2023-9:22 AM)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X58"/>
  <sheetViews>
    <sheetView workbookViewId="0"/>
  </sheetViews>
  <sheetFormatPr defaultRowHeight="14" x14ac:dyDescent="0.3"/>
  <sheetData>
    <row r="1" spans="1:50" x14ac:dyDescent="0.3">
      <c r="A1" t="s">
        <v>81</v>
      </c>
      <c r="B1" s="47"/>
      <c r="C1" t="s">
        <v>1079</v>
      </c>
      <c r="D1" t="s">
        <v>1108</v>
      </c>
      <c r="E1" t="s">
        <v>1079</v>
      </c>
      <c r="F1" t="s">
        <v>1108</v>
      </c>
      <c r="G1" t="s">
        <v>1108</v>
      </c>
      <c r="H1" t="s">
        <v>1108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 t="s">
        <v>1108</v>
      </c>
      <c r="P1" t="s">
        <v>1108</v>
      </c>
      <c r="Q1" t="s">
        <v>1108</v>
      </c>
      <c r="R1" t="s">
        <v>1108</v>
      </c>
      <c r="S1" t="s">
        <v>1108</v>
      </c>
      <c r="T1" t="s">
        <v>1108</v>
      </c>
      <c r="U1" t="s">
        <v>620</v>
      </c>
      <c r="V1" t="s">
        <v>620</v>
      </c>
      <c r="W1" t="s">
        <v>620</v>
      </c>
      <c r="X1" t="s">
        <v>620</v>
      </c>
      <c r="Y1" t="s">
        <v>620</v>
      </c>
      <c r="Z1" t="s">
        <v>620</v>
      </c>
      <c r="AA1" t="s">
        <v>522</v>
      </c>
      <c r="AB1">
        <v>1</v>
      </c>
      <c r="AC1" t="s">
        <v>522</v>
      </c>
      <c r="AD1">
        <v>1</v>
      </c>
      <c r="AE1">
        <v>1</v>
      </c>
      <c r="AF1">
        <v>1</v>
      </c>
      <c r="AG1" t="s">
        <v>881</v>
      </c>
      <c r="AH1" t="s">
        <v>1243</v>
      </c>
      <c r="AI1" t="s">
        <v>881</v>
      </c>
      <c r="AJ1" t="s">
        <v>1243</v>
      </c>
      <c r="AK1" t="s">
        <v>1243</v>
      </c>
      <c r="AL1" t="s">
        <v>1243</v>
      </c>
      <c r="AM1" t="s">
        <v>620</v>
      </c>
      <c r="AN1" t="s">
        <v>620</v>
      </c>
      <c r="AO1" t="s">
        <v>620</v>
      </c>
      <c r="AP1" t="s">
        <v>620</v>
      </c>
      <c r="AQ1" t="s">
        <v>620</v>
      </c>
      <c r="AR1" t="s">
        <v>620</v>
      </c>
      <c r="AS1" t="s">
        <v>844</v>
      </c>
      <c r="AT1" t="s">
        <v>844</v>
      </c>
      <c r="AU1" t="s">
        <v>844</v>
      </c>
      <c r="AV1" t="s">
        <v>844</v>
      </c>
      <c r="AW1" t="s">
        <v>844</v>
      </c>
      <c r="AX1" t="s">
        <v>844</v>
      </c>
    </row>
    <row r="2" spans="1:50" x14ac:dyDescent="0.3">
      <c r="A2" t="s">
        <v>533</v>
      </c>
      <c r="B2" s="42"/>
      <c r="C2" t="s">
        <v>253</v>
      </c>
      <c r="D2" t="s">
        <v>13</v>
      </c>
      <c r="E2" t="s">
        <v>253</v>
      </c>
      <c r="F2" t="s">
        <v>13</v>
      </c>
      <c r="G2" t="s">
        <v>13</v>
      </c>
      <c r="H2" t="s">
        <v>13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 t="s">
        <v>13</v>
      </c>
      <c r="P2" t="s">
        <v>13</v>
      </c>
      <c r="Q2" t="s">
        <v>13</v>
      </c>
      <c r="R2" t="s">
        <v>13</v>
      </c>
      <c r="S2" t="s">
        <v>13</v>
      </c>
      <c r="T2" t="s">
        <v>13</v>
      </c>
      <c r="U2" t="s">
        <v>568</v>
      </c>
      <c r="V2" t="s">
        <v>568</v>
      </c>
      <c r="W2" t="s">
        <v>568</v>
      </c>
      <c r="X2" t="s">
        <v>568</v>
      </c>
      <c r="Y2" t="s">
        <v>568</v>
      </c>
      <c r="Z2" t="s">
        <v>568</v>
      </c>
      <c r="AA2" t="s">
        <v>70</v>
      </c>
      <c r="AB2">
        <v>2</v>
      </c>
      <c r="AC2" t="s">
        <v>70</v>
      </c>
      <c r="AD2">
        <v>2</v>
      </c>
      <c r="AE2">
        <v>2</v>
      </c>
      <c r="AF2">
        <v>2</v>
      </c>
      <c r="AG2" t="s">
        <v>1082</v>
      </c>
      <c r="AH2" t="s">
        <v>160</v>
      </c>
      <c r="AI2" t="s">
        <v>1082</v>
      </c>
      <c r="AJ2" t="s">
        <v>160</v>
      </c>
      <c r="AK2" t="s">
        <v>160</v>
      </c>
      <c r="AL2" t="s">
        <v>160</v>
      </c>
      <c r="AM2" t="s">
        <v>568</v>
      </c>
      <c r="AN2" t="s">
        <v>568</v>
      </c>
      <c r="AO2" t="s">
        <v>568</v>
      </c>
      <c r="AP2" t="s">
        <v>568</v>
      </c>
      <c r="AQ2" t="s">
        <v>568</v>
      </c>
      <c r="AR2" t="s">
        <v>568</v>
      </c>
      <c r="AS2" t="s">
        <v>608</v>
      </c>
      <c r="AT2" t="s">
        <v>608</v>
      </c>
      <c r="AU2" t="s">
        <v>608</v>
      </c>
      <c r="AV2" t="s">
        <v>608</v>
      </c>
      <c r="AW2" t="s">
        <v>608</v>
      </c>
      <c r="AX2" t="s">
        <v>608</v>
      </c>
    </row>
    <row r="3" spans="1:50" x14ac:dyDescent="0.3">
      <c r="A3" t="s">
        <v>1344</v>
      </c>
      <c r="B3" s="42"/>
      <c r="C3" t="s">
        <v>1166</v>
      </c>
      <c r="D3" t="s">
        <v>380</v>
      </c>
      <c r="E3" t="s">
        <v>1166</v>
      </c>
      <c r="F3" t="s">
        <v>380</v>
      </c>
      <c r="G3" t="s">
        <v>380</v>
      </c>
      <c r="H3" t="s">
        <v>380</v>
      </c>
      <c r="I3">
        <v>3</v>
      </c>
      <c r="J3">
        <v>3</v>
      </c>
      <c r="K3">
        <v>3</v>
      </c>
      <c r="L3">
        <v>3</v>
      </c>
      <c r="M3">
        <v>3</v>
      </c>
      <c r="N3">
        <v>3</v>
      </c>
      <c r="O3" t="s">
        <v>380</v>
      </c>
      <c r="P3" t="s">
        <v>380</v>
      </c>
      <c r="Q3" t="s">
        <v>380</v>
      </c>
      <c r="R3" t="s">
        <v>380</v>
      </c>
      <c r="S3" t="s">
        <v>380</v>
      </c>
      <c r="T3" t="s">
        <v>380</v>
      </c>
      <c r="U3" t="s">
        <v>85</v>
      </c>
      <c r="V3" t="s">
        <v>85</v>
      </c>
      <c r="W3" t="s">
        <v>85</v>
      </c>
      <c r="X3" t="s">
        <v>85</v>
      </c>
      <c r="Y3" t="s">
        <v>85</v>
      </c>
      <c r="Z3" t="s">
        <v>85</v>
      </c>
      <c r="AA3" t="s">
        <v>1081</v>
      </c>
      <c r="AB3">
        <v>3</v>
      </c>
      <c r="AC3" t="s">
        <v>1081</v>
      </c>
      <c r="AD3">
        <v>3</v>
      </c>
      <c r="AE3">
        <v>3</v>
      </c>
      <c r="AF3">
        <v>3</v>
      </c>
      <c r="AG3" t="s">
        <v>301</v>
      </c>
      <c r="AH3" t="s">
        <v>966</v>
      </c>
      <c r="AI3" t="s">
        <v>301</v>
      </c>
      <c r="AJ3" t="s">
        <v>966</v>
      </c>
      <c r="AK3" t="s">
        <v>966</v>
      </c>
      <c r="AL3" t="s">
        <v>966</v>
      </c>
      <c r="AM3" t="s">
        <v>85</v>
      </c>
      <c r="AN3" t="s">
        <v>85</v>
      </c>
      <c r="AO3" t="s">
        <v>85</v>
      </c>
      <c r="AP3" t="s">
        <v>85</v>
      </c>
      <c r="AQ3" t="s">
        <v>85</v>
      </c>
      <c r="AR3" t="s">
        <v>85</v>
      </c>
      <c r="AS3" t="s">
        <v>1441</v>
      </c>
      <c r="AT3" t="s">
        <v>1441</v>
      </c>
      <c r="AU3" t="s">
        <v>1441</v>
      </c>
      <c r="AV3" t="s">
        <v>1441</v>
      </c>
      <c r="AW3" t="s">
        <v>1441</v>
      </c>
      <c r="AX3" t="s">
        <v>1441</v>
      </c>
    </row>
    <row r="4" spans="1:50" x14ac:dyDescent="0.3">
      <c r="A4" t="s">
        <v>258</v>
      </c>
      <c r="C4" t="s">
        <v>720</v>
      </c>
      <c r="D4" t="s">
        <v>746</v>
      </c>
      <c r="E4" t="s">
        <v>720</v>
      </c>
      <c r="F4" t="s">
        <v>746</v>
      </c>
      <c r="G4" t="s">
        <v>746</v>
      </c>
      <c r="H4" t="s">
        <v>746</v>
      </c>
      <c r="I4">
        <v>4</v>
      </c>
      <c r="J4">
        <v>4</v>
      </c>
      <c r="K4">
        <v>4</v>
      </c>
      <c r="L4">
        <v>4</v>
      </c>
      <c r="M4">
        <v>4</v>
      </c>
      <c r="N4">
        <v>4</v>
      </c>
      <c r="O4" t="s">
        <v>746</v>
      </c>
      <c r="P4" t="s">
        <v>746</v>
      </c>
      <c r="Q4" t="s">
        <v>746</v>
      </c>
      <c r="R4" t="s">
        <v>746</v>
      </c>
      <c r="S4" t="s">
        <v>746</v>
      </c>
      <c r="T4" t="s">
        <v>746</v>
      </c>
      <c r="U4" t="s">
        <v>218</v>
      </c>
      <c r="V4" t="s">
        <v>218</v>
      </c>
      <c r="W4" t="s">
        <v>218</v>
      </c>
      <c r="X4" t="s">
        <v>218</v>
      </c>
      <c r="Y4" t="s">
        <v>218</v>
      </c>
      <c r="Z4" t="s">
        <v>218</v>
      </c>
      <c r="AA4" t="s">
        <v>624</v>
      </c>
      <c r="AB4">
        <v>4</v>
      </c>
      <c r="AC4" t="s">
        <v>624</v>
      </c>
      <c r="AD4">
        <v>4</v>
      </c>
      <c r="AE4">
        <v>4</v>
      </c>
      <c r="AF4">
        <v>4</v>
      </c>
      <c r="AG4" t="s">
        <v>226</v>
      </c>
      <c r="AH4" t="s">
        <v>1083</v>
      </c>
      <c r="AI4" t="s">
        <v>226</v>
      </c>
      <c r="AJ4" t="s">
        <v>1083</v>
      </c>
      <c r="AK4" t="s">
        <v>1083</v>
      </c>
      <c r="AL4" t="s">
        <v>1083</v>
      </c>
      <c r="AM4" t="s">
        <v>844</v>
      </c>
      <c r="AN4" t="s">
        <v>844</v>
      </c>
      <c r="AO4" t="s">
        <v>844</v>
      </c>
      <c r="AP4" t="s">
        <v>844</v>
      </c>
      <c r="AQ4" t="s">
        <v>844</v>
      </c>
      <c r="AR4" t="s">
        <v>844</v>
      </c>
    </row>
    <row r="5" spans="1:50" x14ac:dyDescent="0.3">
      <c r="A5" t="s">
        <v>1095</v>
      </c>
      <c r="I5">
        <v>5</v>
      </c>
      <c r="J5">
        <v>5</v>
      </c>
      <c r="K5">
        <v>5</v>
      </c>
      <c r="L5">
        <v>5</v>
      </c>
      <c r="M5">
        <v>5</v>
      </c>
      <c r="N5">
        <v>5</v>
      </c>
      <c r="O5" t="s">
        <v>1187</v>
      </c>
      <c r="P5" t="s">
        <v>1187</v>
      </c>
      <c r="Q5" t="s">
        <v>1187</v>
      </c>
      <c r="R5" t="s">
        <v>1187</v>
      </c>
      <c r="S5" t="s">
        <v>1187</v>
      </c>
      <c r="T5" t="s">
        <v>1187</v>
      </c>
      <c r="U5" t="s">
        <v>844</v>
      </c>
      <c r="V5" t="s">
        <v>844</v>
      </c>
      <c r="W5" t="s">
        <v>844</v>
      </c>
      <c r="X5" t="s">
        <v>844</v>
      </c>
      <c r="Y5" t="s">
        <v>844</v>
      </c>
      <c r="Z5" t="s">
        <v>844</v>
      </c>
      <c r="AA5" t="s">
        <v>159</v>
      </c>
      <c r="AB5">
        <v>5</v>
      </c>
      <c r="AC5" t="s">
        <v>159</v>
      </c>
      <c r="AD5">
        <v>5</v>
      </c>
      <c r="AE5">
        <v>5</v>
      </c>
      <c r="AF5">
        <v>5</v>
      </c>
      <c r="AG5" t="s">
        <v>739</v>
      </c>
      <c r="AH5" t="s">
        <v>1244</v>
      </c>
      <c r="AI5" t="s">
        <v>739</v>
      </c>
      <c r="AJ5" t="s">
        <v>1244</v>
      </c>
      <c r="AK5" t="s">
        <v>1244</v>
      </c>
      <c r="AL5" t="s">
        <v>1244</v>
      </c>
      <c r="AM5" t="s">
        <v>942</v>
      </c>
      <c r="AN5" t="s">
        <v>942</v>
      </c>
      <c r="AO5" t="s">
        <v>942</v>
      </c>
      <c r="AP5" t="s">
        <v>942</v>
      </c>
      <c r="AQ5" t="s">
        <v>942</v>
      </c>
      <c r="AR5" t="s">
        <v>942</v>
      </c>
    </row>
    <row r="6" spans="1:50" x14ac:dyDescent="0.3">
      <c r="A6" t="s">
        <v>726</v>
      </c>
      <c r="I6">
        <v>6</v>
      </c>
      <c r="J6">
        <v>6</v>
      </c>
      <c r="K6">
        <v>6</v>
      </c>
      <c r="L6">
        <v>6</v>
      </c>
      <c r="M6">
        <v>6</v>
      </c>
      <c r="N6">
        <v>6</v>
      </c>
      <c r="O6" t="s">
        <v>86</v>
      </c>
      <c r="P6" t="s">
        <v>86</v>
      </c>
      <c r="Q6" t="s">
        <v>86</v>
      </c>
      <c r="R6" t="s">
        <v>86</v>
      </c>
      <c r="S6" t="s">
        <v>86</v>
      </c>
      <c r="T6" t="s">
        <v>86</v>
      </c>
      <c r="U6" t="s">
        <v>942</v>
      </c>
      <c r="V6" t="s">
        <v>942</v>
      </c>
      <c r="W6" t="s">
        <v>942</v>
      </c>
      <c r="X6" t="s">
        <v>942</v>
      </c>
      <c r="Y6" t="s">
        <v>942</v>
      </c>
      <c r="Z6" t="s">
        <v>942</v>
      </c>
      <c r="AA6" t="s">
        <v>1167</v>
      </c>
      <c r="AB6">
        <v>6</v>
      </c>
      <c r="AC6" t="s">
        <v>1167</v>
      </c>
      <c r="AD6">
        <v>6</v>
      </c>
      <c r="AE6">
        <v>6</v>
      </c>
      <c r="AF6">
        <v>6</v>
      </c>
      <c r="AG6" t="s">
        <v>967</v>
      </c>
      <c r="AH6" t="s">
        <v>625</v>
      </c>
      <c r="AI6" t="s">
        <v>967</v>
      </c>
      <c r="AJ6" t="s">
        <v>625</v>
      </c>
      <c r="AK6" t="s">
        <v>625</v>
      </c>
      <c r="AL6" t="s">
        <v>625</v>
      </c>
      <c r="AM6" t="s">
        <v>752</v>
      </c>
      <c r="AN6" t="s">
        <v>752</v>
      </c>
      <c r="AO6" t="s">
        <v>752</v>
      </c>
      <c r="AP6" t="s">
        <v>752</v>
      </c>
      <c r="AQ6" t="s">
        <v>752</v>
      </c>
      <c r="AR6" t="s">
        <v>752</v>
      </c>
    </row>
    <row r="7" spans="1:50" x14ac:dyDescent="0.3">
      <c r="A7" t="s">
        <v>727</v>
      </c>
      <c r="B7" s="48"/>
      <c r="O7" t="s">
        <v>481</v>
      </c>
      <c r="P7" t="s">
        <v>481</v>
      </c>
      <c r="Q7" t="s">
        <v>481</v>
      </c>
      <c r="R7" t="s">
        <v>481</v>
      </c>
      <c r="S7" t="s">
        <v>481</v>
      </c>
      <c r="T7" t="s">
        <v>481</v>
      </c>
      <c r="U7" t="s">
        <v>752</v>
      </c>
      <c r="V7" t="s">
        <v>752</v>
      </c>
      <c r="W7" t="s">
        <v>752</v>
      </c>
      <c r="X7" t="s">
        <v>752</v>
      </c>
      <c r="Y7" t="s">
        <v>752</v>
      </c>
      <c r="Z7" t="s">
        <v>752</v>
      </c>
      <c r="AG7" t="s">
        <v>1442</v>
      </c>
      <c r="AH7" t="s">
        <v>1084</v>
      </c>
      <c r="AI7" t="s">
        <v>1442</v>
      </c>
      <c r="AJ7" t="s">
        <v>1084</v>
      </c>
      <c r="AK7" t="s">
        <v>1084</v>
      </c>
      <c r="AL7" t="s">
        <v>1084</v>
      </c>
      <c r="AM7" t="s">
        <v>69</v>
      </c>
      <c r="AN7" t="s">
        <v>69</v>
      </c>
      <c r="AO7" t="s">
        <v>69</v>
      </c>
      <c r="AP7" t="s">
        <v>69</v>
      </c>
      <c r="AQ7" t="s">
        <v>69</v>
      </c>
      <c r="AR7" t="s">
        <v>69</v>
      </c>
    </row>
    <row r="8" spans="1:50" x14ac:dyDescent="0.3">
      <c r="A8" t="s">
        <v>460</v>
      </c>
      <c r="U8" t="s">
        <v>69</v>
      </c>
      <c r="V8" t="s">
        <v>69</v>
      </c>
      <c r="W8" t="s">
        <v>69</v>
      </c>
      <c r="X8" t="s">
        <v>69</v>
      </c>
      <c r="Y8" t="s">
        <v>69</v>
      </c>
      <c r="Z8" t="s">
        <v>69</v>
      </c>
      <c r="AG8" t="s">
        <v>1085</v>
      </c>
      <c r="AH8" t="s">
        <v>161</v>
      </c>
      <c r="AI8" t="s">
        <v>1085</v>
      </c>
      <c r="AJ8" t="s">
        <v>161</v>
      </c>
      <c r="AK8" t="s">
        <v>161</v>
      </c>
      <c r="AL8" t="s">
        <v>161</v>
      </c>
      <c r="AM8" t="s">
        <v>158</v>
      </c>
      <c r="AN8" t="s">
        <v>158</v>
      </c>
      <c r="AO8" t="s">
        <v>158</v>
      </c>
      <c r="AP8" t="s">
        <v>158</v>
      </c>
      <c r="AQ8" t="s">
        <v>158</v>
      </c>
      <c r="AR8" t="s">
        <v>158</v>
      </c>
    </row>
    <row r="9" spans="1:50" x14ac:dyDescent="0.3">
      <c r="A9" t="s">
        <v>1345</v>
      </c>
      <c r="U9" t="s">
        <v>158</v>
      </c>
      <c r="V9" t="s">
        <v>158</v>
      </c>
      <c r="W9" t="s">
        <v>158</v>
      </c>
      <c r="X9" t="s">
        <v>158</v>
      </c>
      <c r="Y9" t="s">
        <v>158</v>
      </c>
      <c r="Z9" t="s">
        <v>158</v>
      </c>
      <c r="AG9" t="s">
        <v>346</v>
      </c>
      <c r="AH9" t="s">
        <v>882</v>
      </c>
      <c r="AI9" t="s">
        <v>346</v>
      </c>
      <c r="AJ9" t="s">
        <v>882</v>
      </c>
      <c r="AK9" t="s">
        <v>882</v>
      </c>
      <c r="AL9" t="s">
        <v>882</v>
      </c>
      <c r="AM9" t="s">
        <v>1080</v>
      </c>
      <c r="AN9" t="s">
        <v>1080</v>
      </c>
      <c r="AO9" t="s">
        <v>1080</v>
      </c>
      <c r="AP9" t="s">
        <v>1080</v>
      </c>
      <c r="AQ9" t="s">
        <v>1080</v>
      </c>
      <c r="AR9" t="s">
        <v>1080</v>
      </c>
    </row>
    <row r="10" spans="1:50" x14ac:dyDescent="0.3">
      <c r="A10" t="s">
        <v>368</v>
      </c>
      <c r="U10" t="s">
        <v>1080</v>
      </c>
      <c r="V10" t="s">
        <v>1080</v>
      </c>
      <c r="W10" t="s">
        <v>1080</v>
      </c>
      <c r="X10" t="s">
        <v>1080</v>
      </c>
      <c r="Y10" t="s">
        <v>1080</v>
      </c>
      <c r="Z10" t="s">
        <v>1080</v>
      </c>
      <c r="AG10" t="s">
        <v>968</v>
      </c>
      <c r="AH10" t="s">
        <v>1340</v>
      </c>
      <c r="AI10" t="s">
        <v>968</v>
      </c>
      <c r="AJ10" t="s">
        <v>1340</v>
      </c>
      <c r="AK10" t="s">
        <v>1340</v>
      </c>
      <c r="AL10" t="s">
        <v>1340</v>
      </c>
      <c r="AM10" t="s">
        <v>965</v>
      </c>
      <c r="AN10" t="s">
        <v>965</v>
      </c>
      <c r="AO10" t="s">
        <v>965</v>
      </c>
      <c r="AP10" t="s">
        <v>965</v>
      </c>
      <c r="AQ10" t="s">
        <v>965</v>
      </c>
      <c r="AR10" t="s">
        <v>965</v>
      </c>
    </row>
    <row r="11" spans="1:50" x14ac:dyDescent="0.3">
      <c r="A11" t="s">
        <v>818</v>
      </c>
      <c r="B11" s="46"/>
      <c r="U11" t="s">
        <v>965</v>
      </c>
      <c r="V11" t="s">
        <v>965</v>
      </c>
      <c r="W11" t="s">
        <v>965</v>
      </c>
      <c r="X11" t="s">
        <v>965</v>
      </c>
      <c r="Y11" t="s">
        <v>965</v>
      </c>
      <c r="Z11" t="s">
        <v>965</v>
      </c>
      <c r="AG11" t="s">
        <v>382</v>
      </c>
      <c r="AH11" t="s">
        <v>1245</v>
      </c>
      <c r="AI11" t="s">
        <v>382</v>
      </c>
      <c r="AJ11" t="s">
        <v>1245</v>
      </c>
      <c r="AK11" t="s">
        <v>1245</v>
      </c>
      <c r="AL11" t="s">
        <v>1245</v>
      </c>
      <c r="AM11" t="s">
        <v>1440</v>
      </c>
      <c r="AN11" t="s">
        <v>1440</v>
      </c>
      <c r="AO11" t="s">
        <v>1440</v>
      </c>
      <c r="AP11" t="s">
        <v>1440</v>
      </c>
      <c r="AQ11" t="s">
        <v>1440</v>
      </c>
      <c r="AR11" t="s">
        <v>1440</v>
      </c>
    </row>
    <row r="12" spans="1:50" x14ac:dyDescent="0.3">
      <c r="A12" t="s">
        <v>1176</v>
      </c>
      <c r="U12" t="s">
        <v>1440</v>
      </c>
      <c r="V12" t="s">
        <v>1440</v>
      </c>
      <c r="W12" t="s">
        <v>1440</v>
      </c>
      <c r="X12" t="s">
        <v>1440</v>
      </c>
      <c r="Y12" t="s">
        <v>1440</v>
      </c>
      <c r="Z12" t="s">
        <v>1440</v>
      </c>
      <c r="AG12" t="s">
        <v>302</v>
      </c>
      <c r="AH12" t="s">
        <v>969</v>
      </c>
      <c r="AI12" t="s">
        <v>302</v>
      </c>
      <c r="AJ12" t="s">
        <v>969</v>
      </c>
      <c r="AK12" t="s">
        <v>969</v>
      </c>
      <c r="AL12" t="s">
        <v>969</v>
      </c>
      <c r="AM12" t="s">
        <v>274</v>
      </c>
      <c r="AN12" t="s">
        <v>274</v>
      </c>
      <c r="AO12" t="s">
        <v>274</v>
      </c>
      <c r="AP12" t="s">
        <v>274</v>
      </c>
      <c r="AQ12" t="s">
        <v>274</v>
      </c>
      <c r="AR12" t="s">
        <v>274</v>
      </c>
    </row>
    <row r="13" spans="1:50" x14ac:dyDescent="0.3">
      <c r="A13" t="s">
        <v>973</v>
      </c>
      <c r="U13" t="s">
        <v>274</v>
      </c>
      <c r="V13" t="s">
        <v>274</v>
      </c>
      <c r="W13" t="s">
        <v>274</v>
      </c>
      <c r="X13" t="s">
        <v>274</v>
      </c>
      <c r="Y13" t="s">
        <v>274</v>
      </c>
      <c r="Z13" t="s">
        <v>274</v>
      </c>
      <c r="AG13" t="s">
        <v>1168</v>
      </c>
      <c r="AH13" t="s">
        <v>626</v>
      </c>
      <c r="AI13" t="s">
        <v>1168</v>
      </c>
      <c r="AJ13" t="s">
        <v>626</v>
      </c>
      <c r="AK13" t="s">
        <v>626</v>
      </c>
      <c r="AL13" t="s">
        <v>626</v>
      </c>
      <c r="AM13" t="s">
        <v>1338</v>
      </c>
      <c r="AN13" t="s">
        <v>1338</v>
      </c>
      <c r="AO13" t="s">
        <v>1338</v>
      </c>
      <c r="AP13" t="s">
        <v>1338</v>
      </c>
      <c r="AQ13" t="s">
        <v>1338</v>
      </c>
      <c r="AR13" t="s">
        <v>1338</v>
      </c>
    </row>
    <row r="14" spans="1:50" x14ac:dyDescent="0.3">
      <c r="A14" t="s">
        <v>1177</v>
      </c>
      <c r="B14" s="45"/>
      <c r="U14" t="s">
        <v>1338</v>
      </c>
      <c r="V14" t="s">
        <v>1338</v>
      </c>
      <c r="W14" t="s">
        <v>1338</v>
      </c>
      <c r="X14" t="s">
        <v>1338</v>
      </c>
      <c r="Y14" t="s">
        <v>1338</v>
      </c>
      <c r="Z14" t="s">
        <v>1338</v>
      </c>
      <c r="AG14" t="s">
        <v>1169</v>
      </c>
      <c r="AH14" t="s">
        <v>254</v>
      </c>
      <c r="AI14" t="s">
        <v>1169</v>
      </c>
      <c r="AJ14" t="s">
        <v>254</v>
      </c>
      <c r="AK14" t="s">
        <v>254</v>
      </c>
      <c r="AL14" t="s">
        <v>254</v>
      </c>
      <c r="AM14" t="s">
        <v>86</v>
      </c>
      <c r="AN14" t="s">
        <v>86</v>
      </c>
      <c r="AO14" t="s">
        <v>86</v>
      </c>
      <c r="AP14" t="s">
        <v>86</v>
      </c>
      <c r="AQ14" t="s">
        <v>86</v>
      </c>
      <c r="AR14" t="s">
        <v>86</v>
      </c>
    </row>
    <row r="15" spans="1:50" x14ac:dyDescent="0.3">
      <c r="A15" t="s">
        <v>82</v>
      </c>
      <c r="B15" s="42"/>
      <c r="U15" t="s">
        <v>86</v>
      </c>
      <c r="V15" t="s">
        <v>86</v>
      </c>
      <c r="W15" t="s">
        <v>86</v>
      </c>
      <c r="X15" t="s">
        <v>86</v>
      </c>
      <c r="Y15" t="s">
        <v>86</v>
      </c>
      <c r="Z15" t="s">
        <v>86</v>
      </c>
      <c r="AG15" t="s">
        <v>527</v>
      </c>
      <c r="AH15" t="s">
        <v>361</v>
      </c>
      <c r="AI15" t="s">
        <v>527</v>
      </c>
      <c r="AJ15" t="s">
        <v>361</v>
      </c>
      <c r="AK15" t="s">
        <v>361</v>
      </c>
      <c r="AL15" t="s">
        <v>361</v>
      </c>
      <c r="AM15" t="s">
        <v>1339</v>
      </c>
      <c r="AN15" t="s">
        <v>1339</v>
      </c>
      <c r="AO15" t="s">
        <v>1339</v>
      </c>
      <c r="AP15" t="s">
        <v>1339</v>
      </c>
      <c r="AQ15" t="s">
        <v>1339</v>
      </c>
      <c r="AR15" t="s">
        <v>1339</v>
      </c>
    </row>
    <row r="16" spans="1:50" x14ac:dyDescent="0.3">
      <c r="A16" t="s">
        <v>83</v>
      </c>
      <c r="U16" t="s">
        <v>1339</v>
      </c>
      <c r="V16" t="s">
        <v>1339</v>
      </c>
      <c r="W16" t="s">
        <v>1339</v>
      </c>
      <c r="X16" t="s">
        <v>1339</v>
      </c>
      <c r="Y16" t="s">
        <v>1339</v>
      </c>
      <c r="Z16" t="s">
        <v>1339</v>
      </c>
      <c r="AG16" t="s">
        <v>362</v>
      </c>
      <c r="AH16" t="s">
        <v>1086</v>
      </c>
      <c r="AI16" t="s">
        <v>362</v>
      </c>
      <c r="AJ16" t="s">
        <v>1086</v>
      </c>
      <c r="AK16" t="s">
        <v>1086</v>
      </c>
      <c r="AL16" t="s">
        <v>1086</v>
      </c>
      <c r="AM16" t="s">
        <v>608</v>
      </c>
      <c r="AN16" t="s">
        <v>608</v>
      </c>
      <c r="AO16" t="s">
        <v>608</v>
      </c>
      <c r="AP16" t="s">
        <v>608</v>
      </c>
      <c r="AQ16" t="s">
        <v>608</v>
      </c>
      <c r="AR16" t="s">
        <v>608</v>
      </c>
    </row>
    <row r="17" spans="1:44" x14ac:dyDescent="0.3">
      <c r="A17" t="s">
        <v>461</v>
      </c>
      <c r="U17" t="s">
        <v>608</v>
      </c>
      <c r="V17" t="s">
        <v>608</v>
      </c>
      <c r="W17" t="s">
        <v>608</v>
      </c>
      <c r="X17" t="s">
        <v>608</v>
      </c>
      <c r="Y17" t="s">
        <v>608</v>
      </c>
      <c r="Z17" t="s">
        <v>608</v>
      </c>
      <c r="AG17" t="s">
        <v>1246</v>
      </c>
      <c r="AH17" t="s">
        <v>814</v>
      </c>
      <c r="AI17" t="s">
        <v>1246</v>
      </c>
      <c r="AJ17" t="s">
        <v>814</v>
      </c>
      <c r="AK17" t="s">
        <v>814</v>
      </c>
      <c r="AL17" t="s">
        <v>814</v>
      </c>
      <c r="AM17" t="s">
        <v>1441</v>
      </c>
      <c r="AN17" t="s">
        <v>1441</v>
      </c>
      <c r="AO17" t="s">
        <v>1441</v>
      </c>
      <c r="AP17" t="s">
        <v>1441</v>
      </c>
      <c r="AQ17" t="s">
        <v>1441</v>
      </c>
      <c r="AR17" t="s">
        <v>1441</v>
      </c>
    </row>
    <row r="18" spans="1:44" x14ac:dyDescent="0.3">
      <c r="U18" t="s">
        <v>1441</v>
      </c>
      <c r="V18" t="s">
        <v>1441</v>
      </c>
      <c r="W18" t="s">
        <v>1441</v>
      </c>
      <c r="X18" t="s">
        <v>1441</v>
      </c>
      <c r="Y18" t="s">
        <v>1441</v>
      </c>
      <c r="Z18" t="s">
        <v>1441</v>
      </c>
      <c r="AG18" t="s">
        <v>71</v>
      </c>
      <c r="AH18" t="s">
        <v>72</v>
      </c>
      <c r="AI18" t="s">
        <v>71</v>
      </c>
      <c r="AJ18" t="s">
        <v>72</v>
      </c>
      <c r="AK18" t="s">
        <v>72</v>
      </c>
      <c r="AL18" t="s">
        <v>72</v>
      </c>
    </row>
    <row r="19" spans="1:44" x14ac:dyDescent="0.3">
      <c r="AG19" t="s">
        <v>162</v>
      </c>
      <c r="AH19" t="s">
        <v>970</v>
      </c>
      <c r="AI19" t="s">
        <v>162</v>
      </c>
      <c r="AJ19" t="s">
        <v>970</v>
      </c>
      <c r="AK19" t="s">
        <v>970</v>
      </c>
      <c r="AL19" t="s">
        <v>970</v>
      </c>
    </row>
    <row r="20" spans="1:44" x14ac:dyDescent="0.3">
      <c r="AG20" t="s">
        <v>1443</v>
      </c>
      <c r="AH20" t="s">
        <v>627</v>
      </c>
      <c r="AI20" t="s">
        <v>1443</v>
      </c>
      <c r="AJ20" t="s">
        <v>627</v>
      </c>
      <c r="AK20" t="s">
        <v>627</v>
      </c>
      <c r="AL20" t="s">
        <v>627</v>
      </c>
    </row>
    <row r="21" spans="1:44" x14ac:dyDescent="0.3">
      <c r="AG21" t="s">
        <v>971</v>
      </c>
      <c r="AH21" t="s">
        <v>255</v>
      </c>
      <c r="AI21" t="s">
        <v>971</v>
      </c>
      <c r="AJ21" t="s">
        <v>255</v>
      </c>
      <c r="AK21" t="s">
        <v>255</v>
      </c>
      <c r="AL21" t="s">
        <v>255</v>
      </c>
    </row>
    <row r="22" spans="1:44" x14ac:dyDescent="0.3">
      <c r="AG22" t="s">
        <v>1087</v>
      </c>
      <c r="AH22" t="s">
        <v>721</v>
      </c>
      <c r="AI22" t="s">
        <v>1087</v>
      </c>
      <c r="AJ22" t="s">
        <v>721</v>
      </c>
      <c r="AK22" t="s">
        <v>721</v>
      </c>
      <c r="AL22" t="s">
        <v>721</v>
      </c>
    </row>
    <row r="23" spans="1:44" x14ac:dyDescent="0.3">
      <c r="AG23" t="s">
        <v>528</v>
      </c>
      <c r="AH23" t="s">
        <v>722</v>
      </c>
      <c r="AI23" t="s">
        <v>528</v>
      </c>
      <c r="AJ23" t="s">
        <v>722</v>
      </c>
      <c r="AK23" t="s">
        <v>722</v>
      </c>
      <c r="AL23" t="s">
        <v>722</v>
      </c>
    </row>
    <row r="24" spans="1:44" x14ac:dyDescent="0.3">
      <c r="AG24" t="s">
        <v>363</v>
      </c>
      <c r="AH24" t="s">
        <v>1170</v>
      </c>
      <c r="AI24" t="s">
        <v>363</v>
      </c>
      <c r="AJ24" t="s">
        <v>1170</v>
      </c>
      <c r="AK24" t="s">
        <v>1170</v>
      </c>
      <c r="AL24" t="s">
        <v>1170</v>
      </c>
    </row>
    <row r="25" spans="1:44" x14ac:dyDescent="0.3">
      <c r="AG25" t="s">
        <v>1444</v>
      </c>
      <c r="AH25" t="s">
        <v>73</v>
      </c>
      <c r="AI25" t="s">
        <v>1444</v>
      </c>
      <c r="AJ25" t="s">
        <v>73</v>
      </c>
      <c r="AK25" t="s">
        <v>73</v>
      </c>
      <c r="AL25" t="s">
        <v>73</v>
      </c>
    </row>
    <row r="26" spans="1:44" x14ac:dyDescent="0.3">
      <c r="AG26" t="s">
        <v>1341</v>
      </c>
      <c r="AH26" t="s">
        <v>74</v>
      </c>
      <c r="AI26" t="s">
        <v>1341</v>
      </c>
      <c r="AJ26" t="s">
        <v>74</v>
      </c>
      <c r="AK26" t="s">
        <v>74</v>
      </c>
      <c r="AL26" t="s">
        <v>74</v>
      </c>
    </row>
    <row r="27" spans="1:44" x14ac:dyDescent="0.3">
      <c r="AG27" t="s">
        <v>1342</v>
      </c>
      <c r="AH27" t="s">
        <v>407</v>
      </c>
      <c r="AI27" t="s">
        <v>1342</v>
      </c>
      <c r="AJ27" t="s">
        <v>407</v>
      </c>
      <c r="AK27" t="s">
        <v>407</v>
      </c>
      <c r="AL27" t="s">
        <v>407</v>
      </c>
    </row>
    <row r="28" spans="1:44" x14ac:dyDescent="0.3">
      <c r="AG28" t="s">
        <v>1088</v>
      </c>
      <c r="AH28" t="s">
        <v>1089</v>
      </c>
      <c r="AI28" t="s">
        <v>1088</v>
      </c>
      <c r="AJ28" t="s">
        <v>1089</v>
      </c>
      <c r="AK28" t="s">
        <v>1089</v>
      </c>
      <c r="AL28" t="s">
        <v>1089</v>
      </c>
    </row>
    <row r="29" spans="1:44" x14ac:dyDescent="0.3">
      <c r="AG29" t="s">
        <v>1171</v>
      </c>
      <c r="AH29" t="s">
        <v>1445</v>
      </c>
      <c r="AI29" t="s">
        <v>1171</v>
      </c>
      <c r="AJ29" t="s">
        <v>1445</v>
      </c>
      <c r="AK29" t="s">
        <v>1445</v>
      </c>
      <c r="AL29" t="s">
        <v>1445</v>
      </c>
    </row>
    <row r="30" spans="1:44" x14ac:dyDescent="0.3">
      <c r="AG30" t="s">
        <v>1446</v>
      </c>
      <c r="AH30" t="s">
        <v>364</v>
      </c>
      <c r="AI30" t="s">
        <v>1446</v>
      </c>
      <c r="AJ30" t="s">
        <v>364</v>
      </c>
      <c r="AK30" t="s">
        <v>364</v>
      </c>
      <c r="AL30" t="s">
        <v>364</v>
      </c>
    </row>
    <row r="31" spans="1:44" x14ac:dyDescent="0.3">
      <c r="AG31" t="s">
        <v>628</v>
      </c>
      <c r="AH31" t="s">
        <v>1447</v>
      </c>
      <c r="AI31" t="s">
        <v>628</v>
      </c>
      <c r="AJ31" t="s">
        <v>1447</v>
      </c>
      <c r="AK31" t="s">
        <v>1447</v>
      </c>
      <c r="AL31" t="s">
        <v>1447</v>
      </c>
    </row>
    <row r="32" spans="1:44" x14ac:dyDescent="0.3">
      <c r="AG32" t="s">
        <v>75</v>
      </c>
      <c r="AH32" t="s">
        <v>723</v>
      </c>
      <c r="AI32" t="s">
        <v>75</v>
      </c>
      <c r="AJ32" t="s">
        <v>723</v>
      </c>
      <c r="AK32" t="s">
        <v>723</v>
      </c>
      <c r="AL32" t="s">
        <v>723</v>
      </c>
    </row>
    <row r="33" spans="33:38" x14ac:dyDescent="0.3">
      <c r="AG33" t="s">
        <v>1448</v>
      </c>
      <c r="AH33" t="s">
        <v>453</v>
      </c>
      <c r="AI33" t="s">
        <v>1448</v>
      </c>
      <c r="AJ33" t="s">
        <v>453</v>
      </c>
      <c r="AK33" t="s">
        <v>453</v>
      </c>
      <c r="AL33" t="s">
        <v>453</v>
      </c>
    </row>
    <row r="34" spans="33:38" x14ac:dyDescent="0.3">
      <c r="AG34" t="s">
        <v>163</v>
      </c>
      <c r="AH34" t="s">
        <v>883</v>
      </c>
      <c r="AI34" t="s">
        <v>163</v>
      </c>
      <c r="AJ34" t="s">
        <v>883</v>
      </c>
      <c r="AK34" t="s">
        <v>883</v>
      </c>
      <c r="AL34" t="s">
        <v>883</v>
      </c>
    </row>
    <row r="35" spans="33:38" x14ac:dyDescent="0.3">
      <c r="AG35" t="s">
        <v>529</v>
      </c>
      <c r="AH35" t="s">
        <v>530</v>
      </c>
      <c r="AI35" t="s">
        <v>529</v>
      </c>
      <c r="AJ35" t="s">
        <v>530</v>
      </c>
      <c r="AK35" t="s">
        <v>530</v>
      </c>
      <c r="AL35" t="s">
        <v>530</v>
      </c>
    </row>
    <row r="36" spans="33:38" x14ac:dyDescent="0.3">
      <c r="AG36" t="s">
        <v>1172</v>
      </c>
      <c r="AH36" t="s">
        <v>1090</v>
      </c>
      <c r="AI36" t="s">
        <v>1172</v>
      </c>
      <c r="AJ36" t="s">
        <v>1090</v>
      </c>
      <c r="AK36" t="s">
        <v>1090</v>
      </c>
      <c r="AL36" t="s">
        <v>1090</v>
      </c>
    </row>
    <row r="37" spans="33:38" x14ac:dyDescent="0.3">
      <c r="AG37" t="s">
        <v>164</v>
      </c>
      <c r="AH37" t="s">
        <v>815</v>
      </c>
      <c r="AI37" t="s">
        <v>164</v>
      </c>
      <c r="AJ37" t="s">
        <v>815</v>
      </c>
      <c r="AK37" t="s">
        <v>815</v>
      </c>
      <c r="AL37" t="s">
        <v>815</v>
      </c>
    </row>
    <row r="38" spans="33:38" x14ac:dyDescent="0.3">
      <c r="AG38" t="s">
        <v>1173</v>
      </c>
      <c r="AH38" t="s">
        <v>454</v>
      </c>
      <c r="AI38" t="s">
        <v>1173</v>
      </c>
      <c r="AJ38" t="s">
        <v>454</v>
      </c>
      <c r="AK38" t="s">
        <v>454</v>
      </c>
      <c r="AL38" t="s">
        <v>454</v>
      </c>
    </row>
    <row r="39" spans="33:38" x14ac:dyDescent="0.3">
      <c r="AG39" t="s">
        <v>1247</v>
      </c>
      <c r="AH39" t="s">
        <v>1091</v>
      </c>
      <c r="AI39" t="s">
        <v>1247</v>
      </c>
      <c r="AJ39" t="s">
        <v>1091</v>
      </c>
      <c r="AK39" t="s">
        <v>1091</v>
      </c>
      <c r="AL39" t="s">
        <v>1091</v>
      </c>
    </row>
    <row r="40" spans="33:38" x14ac:dyDescent="0.3">
      <c r="AG40" t="s">
        <v>76</v>
      </c>
      <c r="AH40" t="s">
        <v>455</v>
      </c>
      <c r="AI40" t="s">
        <v>76</v>
      </c>
      <c r="AJ40" t="s">
        <v>455</v>
      </c>
      <c r="AK40" t="s">
        <v>455</v>
      </c>
      <c r="AL40" t="s">
        <v>455</v>
      </c>
    </row>
    <row r="41" spans="33:38" x14ac:dyDescent="0.3">
      <c r="AG41" t="s">
        <v>1092</v>
      </c>
      <c r="AH41" t="s">
        <v>724</v>
      </c>
      <c r="AI41" t="s">
        <v>1092</v>
      </c>
      <c r="AJ41" t="s">
        <v>724</v>
      </c>
      <c r="AK41" t="s">
        <v>724</v>
      </c>
      <c r="AL41" t="s">
        <v>724</v>
      </c>
    </row>
    <row r="42" spans="33:38" x14ac:dyDescent="0.3">
      <c r="AG42" t="s">
        <v>816</v>
      </c>
      <c r="AH42" t="s">
        <v>1093</v>
      </c>
      <c r="AI42" t="s">
        <v>816</v>
      </c>
      <c r="AJ42" t="s">
        <v>1093</v>
      </c>
      <c r="AK42" t="s">
        <v>1093</v>
      </c>
      <c r="AL42" t="s">
        <v>1093</v>
      </c>
    </row>
    <row r="43" spans="33:38" x14ac:dyDescent="0.3">
      <c r="AG43" t="s">
        <v>77</v>
      </c>
      <c r="AH43" t="s">
        <v>165</v>
      </c>
      <c r="AI43" t="s">
        <v>77</v>
      </c>
      <c r="AJ43" t="s">
        <v>165</v>
      </c>
      <c r="AK43" t="s">
        <v>165</v>
      </c>
      <c r="AL43" t="s">
        <v>165</v>
      </c>
    </row>
    <row r="44" spans="33:38" x14ac:dyDescent="0.3">
      <c r="AG44" t="s">
        <v>166</v>
      </c>
      <c r="AH44" t="s">
        <v>972</v>
      </c>
      <c r="AI44" t="s">
        <v>166</v>
      </c>
      <c r="AJ44" t="s">
        <v>972</v>
      </c>
      <c r="AK44" t="s">
        <v>972</v>
      </c>
      <c r="AL44" t="s">
        <v>972</v>
      </c>
    </row>
    <row r="45" spans="33:38" x14ac:dyDescent="0.3">
      <c r="AG45" t="s">
        <v>1174</v>
      </c>
      <c r="AH45" t="s">
        <v>167</v>
      </c>
      <c r="AI45" t="s">
        <v>1174</v>
      </c>
      <c r="AJ45" t="s">
        <v>167</v>
      </c>
      <c r="AK45" t="s">
        <v>167</v>
      </c>
      <c r="AL45" t="s">
        <v>167</v>
      </c>
    </row>
    <row r="46" spans="33:38" x14ac:dyDescent="0.3">
      <c r="AG46" t="s">
        <v>725</v>
      </c>
      <c r="AH46" t="s">
        <v>629</v>
      </c>
      <c r="AI46" t="s">
        <v>725</v>
      </c>
      <c r="AJ46" t="s">
        <v>629</v>
      </c>
      <c r="AK46" t="s">
        <v>629</v>
      </c>
      <c r="AL46" t="s">
        <v>629</v>
      </c>
    </row>
    <row r="47" spans="33:38" x14ac:dyDescent="0.3">
      <c r="AG47" t="s">
        <v>630</v>
      </c>
      <c r="AH47" t="s">
        <v>456</v>
      </c>
      <c r="AI47" t="s">
        <v>630</v>
      </c>
      <c r="AJ47" t="s">
        <v>456</v>
      </c>
      <c r="AK47" t="s">
        <v>456</v>
      </c>
      <c r="AL47" t="s">
        <v>456</v>
      </c>
    </row>
    <row r="48" spans="33:38" x14ac:dyDescent="0.3">
      <c r="AG48" t="s">
        <v>1175</v>
      </c>
      <c r="AH48" t="s">
        <v>531</v>
      </c>
      <c r="AI48" t="s">
        <v>1175</v>
      </c>
      <c r="AJ48" t="s">
        <v>531</v>
      </c>
      <c r="AK48" t="s">
        <v>531</v>
      </c>
      <c r="AL48" t="s">
        <v>531</v>
      </c>
    </row>
    <row r="49" spans="33:38" x14ac:dyDescent="0.3">
      <c r="AG49" t="s">
        <v>365</v>
      </c>
      <c r="AH49" t="s">
        <v>256</v>
      </c>
      <c r="AI49" t="s">
        <v>365</v>
      </c>
      <c r="AJ49" t="s">
        <v>256</v>
      </c>
      <c r="AK49" t="s">
        <v>256</v>
      </c>
      <c r="AL49" t="s">
        <v>256</v>
      </c>
    </row>
    <row r="50" spans="33:38" x14ac:dyDescent="0.3">
      <c r="AG50" t="s">
        <v>817</v>
      </c>
      <c r="AH50" t="s">
        <v>78</v>
      </c>
      <c r="AI50" t="s">
        <v>817</v>
      </c>
      <c r="AJ50" t="s">
        <v>78</v>
      </c>
      <c r="AK50" t="s">
        <v>78</v>
      </c>
      <c r="AL50" t="s">
        <v>78</v>
      </c>
    </row>
    <row r="51" spans="33:38" x14ac:dyDescent="0.3">
      <c r="AG51" t="s">
        <v>457</v>
      </c>
      <c r="AH51" t="s">
        <v>168</v>
      </c>
      <c r="AI51" t="s">
        <v>457</v>
      </c>
      <c r="AJ51" t="s">
        <v>168</v>
      </c>
      <c r="AK51" t="s">
        <v>168</v>
      </c>
      <c r="AL51" t="s">
        <v>168</v>
      </c>
    </row>
    <row r="52" spans="33:38" x14ac:dyDescent="0.3">
      <c r="AG52" t="s">
        <v>1094</v>
      </c>
      <c r="AH52" t="s">
        <v>631</v>
      </c>
      <c r="AI52" t="s">
        <v>1094</v>
      </c>
      <c r="AJ52" t="s">
        <v>631</v>
      </c>
      <c r="AK52" t="s">
        <v>631</v>
      </c>
      <c r="AL52" t="s">
        <v>631</v>
      </c>
    </row>
    <row r="53" spans="33:38" x14ac:dyDescent="0.3">
      <c r="AG53" t="s">
        <v>366</v>
      </c>
      <c r="AH53" t="s">
        <v>257</v>
      </c>
      <c r="AI53" t="s">
        <v>366</v>
      </c>
      <c r="AJ53" t="s">
        <v>257</v>
      </c>
      <c r="AK53" t="s">
        <v>257</v>
      </c>
      <c r="AL53" t="s">
        <v>257</v>
      </c>
    </row>
    <row r="54" spans="33:38" x14ac:dyDescent="0.3">
      <c r="AG54" t="s">
        <v>79</v>
      </c>
      <c r="AH54" t="s">
        <v>1343</v>
      </c>
      <c r="AI54" t="s">
        <v>79</v>
      </c>
      <c r="AJ54" t="s">
        <v>1343</v>
      </c>
      <c r="AK54" t="s">
        <v>1343</v>
      </c>
      <c r="AL54" t="s">
        <v>1343</v>
      </c>
    </row>
    <row r="55" spans="33:38" x14ac:dyDescent="0.3">
      <c r="AG55" t="s">
        <v>458</v>
      </c>
      <c r="AH55" t="s">
        <v>1449</v>
      </c>
      <c r="AI55" t="s">
        <v>458</v>
      </c>
      <c r="AJ55" t="s">
        <v>1449</v>
      </c>
      <c r="AK55" t="s">
        <v>1449</v>
      </c>
      <c r="AL55" t="s">
        <v>1449</v>
      </c>
    </row>
    <row r="56" spans="33:38" x14ac:dyDescent="0.3">
      <c r="AG56" t="s">
        <v>367</v>
      </c>
      <c r="AH56" t="s">
        <v>169</v>
      </c>
      <c r="AI56" t="s">
        <v>367</v>
      </c>
      <c r="AJ56" t="s">
        <v>169</v>
      </c>
      <c r="AK56" t="s">
        <v>169</v>
      </c>
      <c r="AL56" t="s">
        <v>169</v>
      </c>
    </row>
    <row r="57" spans="33:38" x14ac:dyDescent="0.3">
      <c r="AG57" t="s">
        <v>80</v>
      </c>
      <c r="AH57" t="s">
        <v>167</v>
      </c>
      <c r="AI57" t="s">
        <v>80</v>
      </c>
      <c r="AJ57" t="s">
        <v>167</v>
      </c>
      <c r="AK57" t="s">
        <v>167</v>
      </c>
      <c r="AL57" t="s">
        <v>167</v>
      </c>
    </row>
    <row r="58" spans="33:38" x14ac:dyDescent="0.3">
      <c r="AG58" t="s">
        <v>532</v>
      </c>
      <c r="AH58" t="s">
        <v>459</v>
      </c>
      <c r="AI58" t="s">
        <v>532</v>
      </c>
      <c r="AJ58" t="s">
        <v>459</v>
      </c>
      <c r="AK58" t="s">
        <v>459</v>
      </c>
      <c r="AL58" t="s">
        <v>459</v>
      </c>
    </row>
  </sheetData>
  <dataValidations count="13">
    <dataValidation type="decimal" allowBlank="1" showErrorMessage="1" error="Invalid dollar amount" prompt="Enter a dollars and cents amount" sqref="B2:B3" xr:uid="{00000000-0002-0000-0400-000000000000}">
      <formula1>-999999999999.99</formula1>
      <formula2>999999999999.99</formula2>
    </dataValidation>
    <dataValidation type="list" allowBlank="1" showInputMessage="1" showErrorMessage="1" sqref="B6" xr:uid="{00000000-0002-0000-0400-000002000000}">
      <formula1>ScDForeign16_ValidationDesc</formula1>
    </dataValidation>
    <dataValidation type="date" allowBlank="1" showErrorMessage="1" error="Invalid Date" prompt="Date MM/DD/YYYY" sqref="B7" xr:uid="{00000000-0002-0000-0400-000003000000}">
      <formula1>1</formula1>
      <formula2>73050</formula2>
    </dataValidation>
    <dataValidation type="list" allowBlank="1" showInputMessage="1" showErrorMessage="1" sqref="B8" xr:uid="{00000000-0002-0000-0400-000004000000}">
      <formula1>NAICDes2020_ValidationDesc</formula1>
    </dataValidation>
    <dataValidation type="list" allowBlank="1" showInputMessage="1" showErrorMessage="1" sqref="B9" xr:uid="{00000000-0002-0000-0400-000005000000}">
      <formula1>NAICDesModifier2020_ValidationDesc</formula1>
    </dataValidation>
    <dataValidation type="list" allowBlank="1" showInputMessage="1" showErrorMessage="1" sqref="B10" xr:uid="{00000000-0002-0000-0400-000006000000}">
      <formula1>SVOAdminSymbolSCDBond2020_ValidationDesc</formula1>
    </dataValidation>
    <dataValidation type="custom" allowBlank="1" showErrorMessage="1" error="Invalid 12 character AlphaNumeric string" prompt="12 character AlphaNumeric string" sqref="B11" xr:uid="{00000000-0002-0000-0400-000007000000}">
      <formula1>IF(AND(LEN(B11)=12,ISNUMBER(SUMPRODUCT(FIND(MID(B11,ROW(INDIRECT("1:"&amp;12)),1),"0123456789abcdefghijklmnopqrstuvwxyzABCDEFGHIJKLMNOPQRSTUVWXYZ")))),TRUE,FALSE)</formula1>
    </dataValidation>
    <dataValidation type="list" allowBlank="1" showInputMessage="1" showErrorMessage="1" sqref="B12" xr:uid="{00000000-0002-0000-0400-000008000000}">
      <formula1>RelatedParties_ValidationDesc</formula1>
    </dataValidation>
    <dataValidation type="list" allowBlank="1" showInputMessage="1" showErrorMessage="1" sqref="B13" xr:uid="{00000000-0002-0000-0400-000009000000}">
      <formula1>States12_ValidationDesc</formula1>
    </dataValidation>
    <dataValidation type="decimal" allowBlank="1" showErrorMessage="1" error="Invalid 3 decimal number" prompt="Enter a 3 decimal number" sqref="B14" xr:uid="{00000000-0002-0000-0400-00000A000000}">
      <formula1>-99999999999.999</formula1>
      <formula2>99999999999.999</formula2>
    </dataValidation>
    <dataValidation type="decimal" allowBlank="1" showErrorMessage="1" error="Invalid 2 decimal number" prompt="Enter a 2 decimal number" sqref="B15" xr:uid="{00000000-0002-0000-0400-00000B000000}">
      <formula1>-999999999999.99</formula1>
      <formula2>999999999999.99</formula2>
    </dataValidation>
    <dataValidation type="list" allowBlank="1" showInputMessage="1" showErrorMessage="1" sqref="B16" xr:uid="{00000000-0002-0000-0400-00000C000000}">
      <formula1>SVOAdminSymbolSCDPS2020_ValidationDesc</formula1>
    </dataValidation>
    <dataValidation type="list" allowBlank="1" showInputMessage="1" showErrorMessage="1" sqref="B17" xr:uid="{00000000-0002-0000-0400-00000D000000}">
      <formula1>SVOAdminSymbolSCDCS2020_ValidationDesc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UwMjAwNzM4NzwvVXNlck5hbWU+PERhdGVUaW1lPjgvMTcvMjAyMyAyOjI0OjE3IFBNPC9EYXRlVGltZT48TGFiZWxTdHJpbmc+VU5SRVNUUklDVEVE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ABFA6B5F-F424-4106-8CE3-78D7E3A9CA75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A5CF0F9-20AC-401F-93C4-393F3EEBBA7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1990</vt:i4>
      </vt:variant>
    </vt:vector>
  </HeadingPairs>
  <TitlesOfParts>
    <vt:vector size="1994" baseType="lpstr">
      <vt:lpstr>EMIC_23Q2_SCDPT1B</vt:lpstr>
      <vt:lpstr>EMIC_23Q2_SCDPT1BF</vt:lpstr>
      <vt:lpstr>EMIC_23Q2_SCDPT3</vt:lpstr>
      <vt:lpstr>EMIC_23Q2_SCDPT4</vt:lpstr>
      <vt:lpstr>DataTypeValidations</vt:lpstr>
      <vt:lpstr>NAICDes2020_LookupCode</vt:lpstr>
      <vt:lpstr>NAICDes2020_LookupDesc</vt:lpstr>
      <vt:lpstr>NAICDes2020_ValidationCode</vt:lpstr>
      <vt:lpstr>NAICDes2020_ValidationDesc</vt:lpstr>
      <vt:lpstr>NAICDesModifier2020_LookupCode</vt:lpstr>
      <vt:lpstr>NAICDesModifier2020_LookupDesc</vt:lpstr>
      <vt:lpstr>NAICDesModifier2020_ValidationCode</vt:lpstr>
      <vt:lpstr>NAICDesModifier2020_ValidationDesc</vt:lpstr>
      <vt:lpstr>EMIC_23Q2_SCDPT1B!Print_Area</vt:lpstr>
      <vt:lpstr>EMIC_23Q2_SCDPT1BF!Print_Area</vt:lpstr>
      <vt:lpstr>EMIC_23Q2_SCDPT3!Print_Area</vt:lpstr>
      <vt:lpstr>EMIC_23Q2_SCDPT4!Print_Area</vt:lpstr>
      <vt:lpstr>RelatedParties_LookupCode</vt:lpstr>
      <vt:lpstr>RelatedParties_LookupDesc</vt:lpstr>
      <vt:lpstr>RelatedParties_ValidationCode</vt:lpstr>
      <vt:lpstr>RelatedParties_ValidationDesc</vt:lpstr>
      <vt:lpstr>ScDForeign16_LookupCode</vt:lpstr>
      <vt:lpstr>ScDForeign16_LookupDesc</vt:lpstr>
      <vt:lpstr>ScDForeign16_ValidationCode</vt:lpstr>
      <vt:lpstr>ScDForeign16_ValidationDesc</vt:lpstr>
      <vt:lpstr>EMIC_23Q2_SCDPT1B!SCDPT1B_01_1</vt:lpstr>
      <vt:lpstr>EMIC_23Q2_SCDPT1B!SCDPT1B_01_2</vt:lpstr>
      <vt:lpstr>EMIC_23Q2_SCDPT1B!SCDPT1B_01_3</vt:lpstr>
      <vt:lpstr>EMIC_23Q2_SCDPT1B!SCDPT1B_01_4</vt:lpstr>
      <vt:lpstr>EMIC_23Q2_SCDPT1B!SCDPT1B_01_5</vt:lpstr>
      <vt:lpstr>EMIC_23Q2_SCDPT1B!SCDPT1B_01_6</vt:lpstr>
      <vt:lpstr>EMIC_23Q2_SCDPT1B!SCDPT1B_01_7</vt:lpstr>
      <vt:lpstr>EMIC_23Q2_SCDPT1B!SCDPT1B_01_8</vt:lpstr>
      <vt:lpstr>EMIC_23Q2_SCDPT1B!SCDPT1B_02_1</vt:lpstr>
      <vt:lpstr>EMIC_23Q2_SCDPT1B!SCDPT1B_02_2</vt:lpstr>
      <vt:lpstr>EMIC_23Q2_SCDPT1B!SCDPT1B_02_3</vt:lpstr>
      <vt:lpstr>EMIC_23Q2_SCDPT1B!SCDPT1B_02_4</vt:lpstr>
      <vt:lpstr>EMIC_23Q2_SCDPT1B!SCDPT1B_02_5</vt:lpstr>
      <vt:lpstr>EMIC_23Q2_SCDPT1B!SCDPT1B_02_6</vt:lpstr>
      <vt:lpstr>EMIC_23Q2_SCDPT1B!SCDPT1B_02_7</vt:lpstr>
      <vt:lpstr>EMIC_23Q2_SCDPT1B!SCDPT1B_02_8</vt:lpstr>
      <vt:lpstr>EMIC_23Q2_SCDPT1B!SCDPT1B_03_1</vt:lpstr>
      <vt:lpstr>EMIC_23Q2_SCDPT1B!SCDPT1B_03_2</vt:lpstr>
      <vt:lpstr>EMIC_23Q2_SCDPT1B!SCDPT1B_03_3</vt:lpstr>
      <vt:lpstr>EMIC_23Q2_SCDPT1B!SCDPT1B_03_4</vt:lpstr>
      <vt:lpstr>EMIC_23Q2_SCDPT1B!SCDPT1B_03_5</vt:lpstr>
      <vt:lpstr>EMIC_23Q2_SCDPT1B!SCDPT1B_03_6</vt:lpstr>
      <vt:lpstr>EMIC_23Q2_SCDPT1B!SCDPT1B_03_7</vt:lpstr>
      <vt:lpstr>EMIC_23Q2_SCDPT1B!SCDPT1B_03_8</vt:lpstr>
      <vt:lpstr>EMIC_23Q2_SCDPT1B!SCDPT1B_04_1</vt:lpstr>
      <vt:lpstr>EMIC_23Q2_SCDPT1B!SCDPT1B_04_2</vt:lpstr>
      <vt:lpstr>EMIC_23Q2_SCDPT1B!SCDPT1B_04_3</vt:lpstr>
      <vt:lpstr>EMIC_23Q2_SCDPT1B!SCDPT1B_04_4</vt:lpstr>
      <vt:lpstr>EMIC_23Q2_SCDPT1B!SCDPT1B_04_5</vt:lpstr>
      <vt:lpstr>EMIC_23Q2_SCDPT1B!SCDPT1B_04_6</vt:lpstr>
      <vt:lpstr>EMIC_23Q2_SCDPT1B!SCDPT1B_04_7</vt:lpstr>
      <vt:lpstr>EMIC_23Q2_SCDPT1B!SCDPT1B_04_8</vt:lpstr>
      <vt:lpstr>EMIC_23Q2_SCDPT1B!SCDPT1B_05_1</vt:lpstr>
      <vt:lpstr>EMIC_23Q2_SCDPT1B!SCDPT1B_05_2</vt:lpstr>
      <vt:lpstr>EMIC_23Q2_SCDPT1B!SCDPT1B_05_3</vt:lpstr>
      <vt:lpstr>EMIC_23Q2_SCDPT1B!SCDPT1B_05_4</vt:lpstr>
      <vt:lpstr>EMIC_23Q2_SCDPT1B!SCDPT1B_05_5</vt:lpstr>
      <vt:lpstr>EMIC_23Q2_SCDPT1B!SCDPT1B_05_6</vt:lpstr>
      <vt:lpstr>EMIC_23Q2_SCDPT1B!SCDPT1B_05_7</vt:lpstr>
      <vt:lpstr>EMIC_23Q2_SCDPT1B!SCDPT1B_05_8</vt:lpstr>
      <vt:lpstr>EMIC_23Q2_SCDPT1B!SCDPT1B_06_1</vt:lpstr>
      <vt:lpstr>EMIC_23Q2_SCDPT1B!SCDPT1B_06_2</vt:lpstr>
      <vt:lpstr>EMIC_23Q2_SCDPT1B!SCDPT1B_06_3</vt:lpstr>
      <vt:lpstr>EMIC_23Q2_SCDPT1B!SCDPT1B_06_4</vt:lpstr>
      <vt:lpstr>EMIC_23Q2_SCDPT1B!SCDPT1B_06_5</vt:lpstr>
      <vt:lpstr>EMIC_23Q2_SCDPT1B!SCDPT1B_06_6</vt:lpstr>
      <vt:lpstr>EMIC_23Q2_SCDPT1B!SCDPT1B_06_7</vt:lpstr>
      <vt:lpstr>EMIC_23Q2_SCDPT1B!SCDPT1B_06_8</vt:lpstr>
      <vt:lpstr>EMIC_23Q2_SCDPT1B!SCDPT1B_07_1</vt:lpstr>
      <vt:lpstr>EMIC_23Q2_SCDPT1B!SCDPT1B_07_2</vt:lpstr>
      <vt:lpstr>EMIC_23Q2_SCDPT1B!SCDPT1B_07_3</vt:lpstr>
      <vt:lpstr>EMIC_23Q2_SCDPT1B!SCDPT1B_07_4</vt:lpstr>
      <vt:lpstr>EMIC_23Q2_SCDPT1B!SCDPT1B_07_5</vt:lpstr>
      <vt:lpstr>EMIC_23Q2_SCDPT1B!SCDPT1B_07_6</vt:lpstr>
      <vt:lpstr>EMIC_23Q2_SCDPT1B!SCDPT1B_07_7</vt:lpstr>
      <vt:lpstr>EMIC_23Q2_SCDPT1B!SCDPT1B_07_8</vt:lpstr>
      <vt:lpstr>EMIC_23Q2_SCDPT1B!SCDPT1B_08_1</vt:lpstr>
      <vt:lpstr>EMIC_23Q2_SCDPT1B!SCDPT1B_08_2</vt:lpstr>
      <vt:lpstr>EMIC_23Q2_SCDPT1B!SCDPT1B_08_3</vt:lpstr>
      <vt:lpstr>EMIC_23Q2_SCDPT1B!SCDPT1B_08_4</vt:lpstr>
      <vt:lpstr>EMIC_23Q2_SCDPT1B!SCDPT1B_08_5</vt:lpstr>
      <vt:lpstr>EMIC_23Q2_SCDPT1B!SCDPT1B_08_6</vt:lpstr>
      <vt:lpstr>EMIC_23Q2_SCDPT1B!SCDPT1B_08_7</vt:lpstr>
      <vt:lpstr>EMIC_23Q2_SCDPT1B!SCDPT1B_08_8</vt:lpstr>
      <vt:lpstr>EMIC_23Q2_SCDPT1B!SCDPT1B_09_1</vt:lpstr>
      <vt:lpstr>EMIC_23Q2_SCDPT1B!SCDPT1B_09_2</vt:lpstr>
      <vt:lpstr>EMIC_23Q2_SCDPT1B!SCDPT1B_09_3</vt:lpstr>
      <vt:lpstr>EMIC_23Q2_SCDPT1B!SCDPT1B_09_4</vt:lpstr>
      <vt:lpstr>EMIC_23Q2_SCDPT1B!SCDPT1B_09_5</vt:lpstr>
      <vt:lpstr>EMIC_23Q2_SCDPT1B!SCDPT1B_09_6</vt:lpstr>
      <vt:lpstr>EMIC_23Q2_SCDPT1B!SCDPT1B_09_7</vt:lpstr>
      <vt:lpstr>EMIC_23Q2_SCDPT1B!SCDPT1B_09_8</vt:lpstr>
      <vt:lpstr>EMIC_23Q2_SCDPT1B!SCDPT1B_10_1</vt:lpstr>
      <vt:lpstr>EMIC_23Q2_SCDPT1B!SCDPT1B_10_2</vt:lpstr>
      <vt:lpstr>EMIC_23Q2_SCDPT1B!SCDPT1B_10_3</vt:lpstr>
      <vt:lpstr>EMIC_23Q2_SCDPT1B!SCDPT1B_10_4</vt:lpstr>
      <vt:lpstr>EMIC_23Q2_SCDPT1B!SCDPT1B_10_5</vt:lpstr>
      <vt:lpstr>EMIC_23Q2_SCDPT1B!SCDPT1B_10_6</vt:lpstr>
      <vt:lpstr>EMIC_23Q2_SCDPT1B!SCDPT1B_10_7</vt:lpstr>
      <vt:lpstr>EMIC_23Q2_SCDPT1B!SCDPT1B_10_8</vt:lpstr>
      <vt:lpstr>EMIC_23Q2_SCDPT1B!SCDPT1B_11_1</vt:lpstr>
      <vt:lpstr>EMIC_23Q2_SCDPT1B!SCDPT1B_11_2</vt:lpstr>
      <vt:lpstr>EMIC_23Q2_SCDPT1B!SCDPT1B_11_3</vt:lpstr>
      <vt:lpstr>EMIC_23Q2_SCDPT1B!SCDPT1B_11_4</vt:lpstr>
      <vt:lpstr>EMIC_23Q2_SCDPT1B!SCDPT1B_11_5</vt:lpstr>
      <vt:lpstr>EMIC_23Q2_SCDPT1B!SCDPT1B_11_6</vt:lpstr>
      <vt:lpstr>EMIC_23Q2_SCDPT1B!SCDPT1B_11_7</vt:lpstr>
      <vt:lpstr>EMIC_23Q2_SCDPT1B!SCDPT1B_11_8</vt:lpstr>
      <vt:lpstr>EMIC_23Q2_SCDPT1B!SCDPT1B_12_1</vt:lpstr>
      <vt:lpstr>EMIC_23Q2_SCDPT1B!SCDPT1B_12_2</vt:lpstr>
      <vt:lpstr>EMIC_23Q2_SCDPT1B!SCDPT1B_12_3</vt:lpstr>
      <vt:lpstr>EMIC_23Q2_SCDPT1B!SCDPT1B_12_4</vt:lpstr>
      <vt:lpstr>EMIC_23Q2_SCDPT1B!SCDPT1B_12_5</vt:lpstr>
      <vt:lpstr>EMIC_23Q2_SCDPT1B!SCDPT1B_12_6</vt:lpstr>
      <vt:lpstr>EMIC_23Q2_SCDPT1B!SCDPT1B_12_7</vt:lpstr>
      <vt:lpstr>EMIC_23Q2_SCDPT1B!SCDPT1B_12_8</vt:lpstr>
      <vt:lpstr>EMIC_23Q2_SCDPT1B!SCDPT1B_13_1</vt:lpstr>
      <vt:lpstr>EMIC_23Q2_SCDPT1B!SCDPT1B_13_2</vt:lpstr>
      <vt:lpstr>EMIC_23Q2_SCDPT1B!SCDPT1B_13_3</vt:lpstr>
      <vt:lpstr>EMIC_23Q2_SCDPT1B!SCDPT1B_13_4</vt:lpstr>
      <vt:lpstr>EMIC_23Q2_SCDPT1B!SCDPT1B_13_5</vt:lpstr>
      <vt:lpstr>EMIC_23Q2_SCDPT1B!SCDPT1B_13_6</vt:lpstr>
      <vt:lpstr>EMIC_23Q2_SCDPT1B!SCDPT1B_13_7</vt:lpstr>
      <vt:lpstr>EMIC_23Q2_SCDPT1B!SCDPT1B_13_8</vt:lpstr>
      <vt:lpstr>EMIC_23Q2_SCDPT1B!SCDPT1B_14_1</vt:lpstr>
      <vt:lpstr>EMIC_23Q2_SCDPT1B!SCDPT1B_14_2</vt:lpstr>
      <vt:lpstr>EMIC_23Q2_SCDPT1B!SCDPT1B_14_3</vt:lpstr>
      <vt:lpstr>EMIC_23Q2_SCDPT1B!SCDPT1B_14_4</vt:lpstr>
      <vt:lpstr>EMIC_23Q2_SCDPT1B!SCDPT1B_14_5</vt:lpstr>
      <vt:lpstr>EMIC_23Q2_SCDPT1B!SCDPT1B_14_6</vt:lpstr>
      <vt:lpstr>EMIC_23Q2_SCDPT1B!SCDPT1B_14_7</vt:lpstr>
      <vt:lpstr>EMIC_23Q2_SCDPT1B!SCDPT1B_14_8</vt:lpstr>
      <vt:lpstr>EMIC_23Q2_SCDPT1B!SCDPT1B_15_1</vt:lpstr>
      <vt:lpstr>EMIC_23Q2_SCDPT1B!SCDPT1B_15_2</vt:lpstr>
      <vt:lpstr>EMIC_23Q2_SCDPT1B!SCDPT1B_15_3</vt:lpstr>
      <vt:lpstr>EMIC_23Q2_SCDPT1B!SCDPT1B_15_4</vt:lpstr>
      <vt:lpstr>EMIC_23Q2_SCDPT1B!SCDPT1B_15_5</vt:lpstr>
      <vt:lpstr>EMIC_23Q2_SCDPT1B!SCDPT1B_15_6</vt:lpstr>
      <vt:lpstr>EMIC_23Q2_SCDPT1B!SCDPT1B_15_7</vt:lpstr>
      <vt:lpstr>EMIC_23Q2_SCDPT1B!SCDPT1B_15_8</vt:lpstr>
      <vt:lpstr>EMIC_23Q2_SCDPT1BF!SCDPT1BF_0000001_1</vt:lpstr>
      <vt:lpstr>EMIC_23Q2_SCDPT1BF!SCDPT1BF_0000001_2</vt:lpstr>
      <vt:lpstr>EMIC_23Q2_SCDPT1BF!SCDPT1BF_0000001_3</vt:lpstr>
      <vt:lpstr>EMIC_23Q2_SCDPT1BF!SCDPT1BF_0000001_4</vt:lpstr>
      <vt:lpstr>EMIC_23Q2_SCDPT1BF!SCDPT1BF_0000001_5</vt:lpstr>
      <vt:lpstr>EMIC_23Q2_SCDPT1BF!SCDPT1BF_0000001_6</vt:lpstr>
      <vt:lpstr>EMIC_23Q2_SCDPT3!SCDPT3_0100000000_Range</vt:lpstr>
      <vt:lpstr>EMIC_23Q2_SCDPT3!SCDPT3_0100000001_1</vt:lpstr>
      <vt:lpstr>EMIC_23Q2_SCDPT3!SCDPT3_0100000001_10.01</vt:lpstr>
      <vt:lpstr>EMIC_23Q2_SCDPT3!SCDPT3_0100000001_10.02</vt:lpstr>
      <vt:lpstr>EMIC_23Q2_SCDPT3!SCDPT3_0100000001_10.03</vt:lpstr>
      <vt:lpstr>EMIC_23Q2_SCDPT3!SCDPT3_0100000001_12</vt:lpstr>
      <vt:lpstr>EMIC_23Q2_SCDPT3!SCDPT3_0100000001_13</vt:lpstr>
      <vt:lpstr>EMIC_23Q2_SCDPT3!SCDPT3_0100000001_14</vt:lpstr>
      <vt:lpstr>EMIC_23Q2_SCDPT3!SCDPT3_0100000001_15</vt:lpstr>
      <vt:lpstr>EMIC_23Q2_SCDPT3!SCDPT3_0100000001_16</vt:lpstr>
      <vt:lpstr>EMIC_23Q2_SCDPT3!SCDPT3_0100000001_17</vt:lpstr>
      <vt:lpstr>EMIC_23Q2_SCDPT3!SCDPT3_0100000001_2</vt:lpstr>
      <vt:lpstr>EMIC_23Q2_SCDPT3!SCDPT3_0100000001_3</vt:lpstr>
      <vt:lpstr>EMIC_23Q2_SCDPT3!SCDPT3_0100000001_4</vt:lpstr>
      <vt:lpstr>EMIC_23Q2_SCDPT3!SCDPT3_0100000001_5</vt:lpstr>
      <vt:lpstr>EMIC_23Q2_SCDPT3!SCDPT3_0100000001_7</vt:lpstr>
      <vt:lpstr>EMIC_23Q2_SCDPT3!SCDPT3_0100000001_8</vt:lpstr>
      <vt:lpstr>EMIC_23Q2_SCDPT3!SCDPT3_0100000001_9</vt:lpstr>
      <vt:lpstr>EMIC_23Q2_SCDPT3!SCDPT3_0109999999_7</vt:lpstr>
      <vt:lpstr>EMIC_23Q2_SCDPT3!SCDPT3_0109999999_8</vt:lpstr>
      <vt:lpstr>EMIC_23Q2_SCDPT3!SCDPT3_0109999999_9</vt:lpstr>
      <vt:lpstr>EMIC_23Q2_SCDPT3!SCDPT3_0300000000_1</vt:lpstr>
      <vt:lpstr>EMIC_23Q2_SCDPT3!SCDPT3_0300000000_10.01</vt:lpstr>
      <vt:lpstr>EMIC_23Q2_SCDPT3!SCDPT3_0300000000_10.02</vt:lpstr>
      <vt:lpstr>EMIC_23Q2_SCDPT3!SCDPT3_0300000000_10.03</vt:lpstr>
      <vt:lpstr>EMIC_23Q2_SCDPT3!SCDPT3_0300000000_12</vt:lpstr>
      <vt:lpstr>EMIC_23Q2_SCDPT3!SCDPT3_0300000000_13</vt:lpstr>
      <vt:lpstr>EMIC_23Q2_SCDPT3!SCDPT3_0300000000_14</vt:lpstr>
      <vt:lpstr>EMIC_23Q2_SCDPT3!SCDPT3_0300000000_15</vt:lpstr>
      <vt:lpstr>EMIC_23Q2_SCDPT3!SCDPT3_0300000000_16</vt:lpstr>
      <vt:lpstr>EMIC_23Q2_SCDPT3!SCDPT3_0300000000_17</vt:lpstr>
      <vt:lpstr>EMIC_23Q2_SCDPT3!SCDPT3_0300000000_2</vt:lpstr>
      <vt:lpstr>EMIC_23Q2_SCDPT3!SCDPT3_0300000000_3</vt:lpstr>
      <vt:lpstr>EMIC_23Q2_SCDPT3!SCDPT3_0300000000_4</vt:lpstr>
      <vt:lpstr>EMIC_23Q2_SCDPT3!SCDPT3_0300000000_5</vt:lpstr>
      <vt:lpstr>EMIC_23Q2_SCDPT3!SCDPT3_0300000000_7</vt:lpstr>
      <vt:lpstr>EMIC_23Q2_SCDPT3!SCDPT3_0300000000_8</vt:lpstr>
      <vt:lpstr>EMIC_23Q2_SCDPT3!SCDPT3_0300000000_9</vt:lpstr>
      <vt:lpstr>EMIC_23Q2_SCDPT3!SCDPT3_0300000000_Range</vt:lpstr>
      <vt:lpstr>EMIC_23Q2_SCDPT3!SCDPT3_0309999999_7</vt:lpstr>
      <vt:lpstr>EMIC_23Q2_SCDPT3!SCDPT3_0309999999_8</vt:lpstr>
      <vt:lpstr>EMIC_23Q2_SCDPT3!SCDPT3_0309999999_9</vt:lpstr>
      <vt:lpstr>EMIC_23Q2_SCDPT3!SCDPT3_0500000000_1</vt:lpstr>
      <vt:lpstr>EMIC_23Q2_SCDPT3!SCDPT3_0500000000_10.01</vt:lpstr>
      <vt:lpstr>EMIC_23Q2_SCDPT3!SCDPT3_0500000000_10.02</vt:lpstr>
      <vt:lpstr>EMIC_23Q2_SCDPT3!SCDPT3_0500000000_10.03</vt:lpstr>
      <vt:lpstr>EMIC_23Q2_SCDPT3!SCDPT3_0500000000_11</vt:lpstr>
      <vt:lpstr>EMIC_23Q2_SCDPT3!SCDPT3_0500000000_12</vt:lpstr>
      <vt:lpstr>EMIC_23Q2_SCDPT3!SCDPT3_0500000000_13</vt:lpstr>
      <vt:lpstr>EMIC_23Q2_SCDPT3!SCDPT3_0500000000_14</vt:lpstr>
      <vt:lpstr>EMIC_23Q2_SCDPT3!SCDPT3_0500000000_15</vt:lpstr>
      <vt:lpstr>EMIC_23Q2_SCDPT3!SCDPT3_0500000000_16</vt:lpstr>
      <vt:lpstr>EMIC_23Q2_SCDPT3!SCDPT3_0500000000_17</vt:lpstr>
      <vt:lpstr>EMIC_23Q2_SCDPT3!SCDPT3_0500000000_2</vt:lpstr>
      <vt:lpstr>EMIC_23Q2_SCDPT3!SCDPT3_0500000000_3</vt:lpstr>
      <vt:lpstr>EMIC_23Q2_SCDPT3!SCDPT3_0500000000_4</vt:lpstr>
      <vt:lpstr>EMIC_23Q2_SCDPT3!SCDPT3_0500000000_5</vt:lpstr>
      <vt:lpstr>EMIC_23Q2_SCDPT3!SCDPT3_0500000000_7</vt:lpstr>
      <vt:lpstr>EMIC_23Q2_SCDPT3!SCDPT3_0500000000_8</vt:lpstr>
      <vt:lpstr>EMIC_23Q2_SCDPT3!SCDPT3_0500000000_9</vt:lpstr>
      <vt:lpstr>EMIC_23Q2_SCDPT3!SCDPT3_0500000000_Range</vt:lpstr>
      <vt:lpstr>EMIC_23Q2_SCDPT3!SCDPT3_0509999999_7</vt:lpstr>
      <vt:lpstr>EMIC_23Q2_SCDPT3!SCDPT3_0509999999_8</vt:lpstr>
      <vt:lpstr>EMIC_23Q2_SCDPT3!SCDPT3_0509999999_9</vt:lpstr>
      <vt:lpstr>EMIC_23Q2_SCDPT3!SCDPT3_0700000000_1</vt:lpstr>
      <vt:lpstr>EMIC_23Q2_SCDPT3!SCDPT3_0700000000_10.01</vt:lpstr>
      <vt:lpstr>EMIC_23Q2_SCDPT3!SCDPT3_0700000000_10.02</vt:lpstr>
      <vt:lpstr>EMIC_23Q2_SCDPT3!SCDPT3_0700000000_10.03</vt:lpstr>
      <vt:lpstr>EMIC_23Q2_SCDPT3!SCDPT3_0700000000_11</vt:lpstr>
      <vt:lpstr>EMIC_23Q2_SCDPT3!SCDPT3_0700000000_12</vt:lpstr>
      <vt:lpstr>EMIC_23Q2_SCDPT3!SCDPT3_0700000000_13</vt:lpstr>
      <vt:lpstr>EMIC_23Q2_SCDPT3!SCDPT3_0700000000_14</vt:lpstr>
      <vt:lpstr>EMIC_23Q2_SCDPT3!SCDPT3_0700000000_15</vt:lpstr>
      <vt:lpstr>EMIC_23Q2_SCDPT3!SCDPT3_0700000000_16</vt:lpstr>
      <vt:lpstr>EMIC_23Q2_SCDPT3!SCDPT3_0700000000_17</vt:lpstr>
      <vt:lpstr>EMIC_23Q2_SCDPT3!SCDPT3_0700000000_2</vt:lpstr>
      <vt:lpstr>EMIC_23Q2_SCDPT3!SCDPT3_0700000000_3</vt:lpstr>
      <vt:lpstr>EMIC_23Q2_SCDPT3!SCDPT3_0700000000_4</vt:lpstr>
      <vt:lpstr>EMIC_23Q2_SCDPT3!SCDPT3_0700000000_5</vt:lpstr>
      <vt:lpstr>EMIC_23Q2_SCDPT3!SCDPT3_0700000000_7</vt:lpstr>
      <vt:lpstr>EMIC_23Q2_SCDPT3!SCDPT3_0700000000_8</vt:lpstr>
      <vt:lpstr>EMIC_23Q2_SCDPT3!SCDPT3_0700000000_9</vt:lpstr>
      <vt:lpstr>EMIC_23Q2_SCDPT3!SCDPT3_0700000000_Range</vt:lpstr>
      <vt:lpstr>EMIC_23Q2_SCDPT3!SCDPT3_0709999999_7</vt:lpstr>
      <vt:lpstr>EMIC_23Q2_SCDPT3!SCDPT3_0709999999_8</vt:lpstr>
      <vt:lpstr>EMIC_23Q2_SCDPT3!SCDPT3_0709999999_9</vt:lpstr>
      <vt:lpstr>EMIC_23Q2_SCDPT3!SCDPT3_0900000000_1</vt:lpstr>
      <vt:lpstr>EMIC_23Q2_SCDPT3!SCDPT3_0900000000_10.01</vt:lpstr>
      <vt:lpstr>EMIC_23Q2_SCDPT3!SCDPT3_0900000000_10.02</vt:lpstr>
      <vt:lpstr>EMIC_23Q2_SCDPT3!SCDPT3_0900000000_10.03</vt:lpstr>
      <vt:lpstr>EMIC_23Q2_SCDPT3!SCDPT3_0900000000_11</vt:lpstr>
      <vt:lpstr>EMIC_23Q2_SCDPT3!SCDPT3_0900000000_12</vt:lpstr>
      <vt:lpstr>EMIC_23Q2_SCDPT3!SCDPT3_0900000000_13</vt:lpstr>
      <vt:lpstr>EMIC_23Q2_SCDPT3!SCDPT3_0900000000_14</vt:lpstr>
      <vt:lpstr>EMIC_23Q2_SCDPT3!SCDPT3_0900000000_15</vt:lpstr>
      <vt:lpstr>EMIC_23Q2_SCDPT3!SCDPT3_0900000000_16</vt:lpstr>
      <vt:lpstr>EMIC_23Q2_SCDPT3!SCDPT3_0900000000_17</vt:lpstr>
      <vt:lpstr>EMIC_23Q2_SCDPT3!SCDPT3_0900000000_2</vt:lpstr>
      <vt:lpstr>EMIC_23Q2_SCDPT3!SCDPT3_0900000000_3</vt:lpstr>
      <vt:lpstr>EMIC_23Q2_SCDPT3!SCDPT3_0900000000_4</vt:lpstr>
      <vt:lpstr>EMIC_23Q2_SCDPT3!SCDPT3_0900000000_5</vt:lpstr>
      <vt:lpstr>EMIC_23Q2_SCDPT3!SCDPT3_0900000000_7</vt:lpstr>
      <vt:lpstr>EMIC_23Q2_SCDPT3!SCDPT3_0900000000_8</vt:lpstr>
      <vt:lpstr>EMIC_23Q2_SCDPT3!SCDPT3_0900000000_9</vt:lpstr>
      <vt:lpstr>EMIC_23Q2_SCDPT3!SCDPT3_0900000000_Range</vt:lpstr>
      <vt:lpstr>EMIC_23Q2_SCDPT3!SCDPT3_0909999999_7</vt:lpstr>
      <vt:lpstr>EMIC_23Q2_SCDPT3!SCDPT3_0909999999_8</vt:lpstr>
      <vt:lpstr>EMIC_23Q2_SCDPT3!SCDPT3_0909999999_9</vt:lpstr>
      <vt:lpstr>EMIC_23Q2_SCDPT3!SCDPT3_1100000000_Range</vt:lpstr>
      <vt:lpstr>EMIC_23Q2_SCDPT3!SCDPT3_1100000001_1</vt:lpstr>
      <vt:lpstr>EMIC_23Q2_SCDPT3!SCDPT3_1100000001_10.01</vt:lpstr>
      <vt:lpstr>EMIC_23Q2_SCDPT3!SCDPT3_1100000001_10.02</vt:lpstr>
      <vt:lpstr>EMIC_23Q2_SCDPT3!SCDPT3_1100000001_10.03</vt:lpstr>
      <vt:lpstr>EMIC_23Q2_SCDPT3!SCDPT3_1100000001_12</vt:lpstr>
      <vt:lpstr>EMIC_23Q2_SCDPT3!SCDPT3_1100000001_13</vt:lpstr>
      <vt:lpstr>EMIC_23Q2_SCDPT3!SCDPT3_1100000001_14</vt:lpstr>
      <vt:lpstr>EMIC_23Q2_SCDPT3!SCDPT3_1100000001_15</vt:lpstr>
      <vt:lpstr>EMIC_23Q2_SCDPT3!SCDPT3_1100000001_16</vt:lpstr>
      <vt:lpstr>EMIC_23Q2_SCDPT3!SCDPT3_1100000001_17</vt:lpstr>
      <vt:lpstr>EMIC_23Q2_SCDPT3!SCDPT3_1100000001_2</vt:lpstr>
      <vt:lpstr>EMIC_23Q2_SCDPT3!SCDPT3_1100000001_3</vt:lpstr>
      <vt:lpstr>EMIC_23Q2_SCDPT3!SCDPT3_1100000001_4</vt:lpstr>
      <vt:lpstr>EMIC_23Q2_SCDPT3!SCDPT3_1100000001_5</vt:lpstr>
      <vt:lpstr>EMIC_23Q2_SCDPT3!SCDPT3_1100000001_7</vt:lpstr>
      <vt:lpstr>EMIC_23Q2_SCDPT3!SCDPT3_1100000001_8</vt:lpstr>
      <vt:lpstr>EMIC_23Q2_SCDPT3!SCDPT3_1100000001_9</vt:lpstr>
      <vt:lpstr>EMIC_23Q2_SCDPT3!SCDPT3_1100000071_1</vt:lpstr>
      <vt:lpstr>EMIC_23Q2_SCDPT3!SCDPT3_1100000071_10.01</vt:lpstr>
      <vt:lpstr>EMIC_23Q2_SCDPT3!SCDPT3_1100000071_10.02</vt:lpstr>
      <vt:lpstr>EMIC_23Q2_SCDPT3!SCDPT3_1100000071_10.03</vt:lpstr>
      <vt:lpstr>EMIC_23Q2_SCDPT3!SCDPT3_1100000071_12</vt:lpstr>
      <vt:lpstr>EMIC_23Q2_SCDPT3!SCDPT3_1100000071_13</vt:lpstr>
      <vt:lpstr>EMIC_23Q2_SCDPT3!SCDPT3_1100000071_14</vt:lpstr>
      <vt:lpstr>EMIC_23Q2_SCDPT3!SCDPT3_1100000071_15</vt:lpstr>
      <vt:lpstr>EMIC_23Q2_SCDPT3!SCDPT3_1100000071_16</vt:lpstr>
      <vt:lpstr>EMIC_23Q2_SCDPT3!SCDPT3_1100000071_17</vt:lpstr>
      <vt:lpstr>EMIC_23Q2_SCDPT3!SCDPT3_1100000071_2</vt:lpstr>
      <vt:lpstr>EMIC_23Q2_SCDPT3!SCDPT3_1100000071_3</vt:lpstr>
      <vt:lpstr>EMIC_23Q2_SCDPT3!SCDPT3_1100000071_4</vt:lpstr>
      <vt:lpstr>EMIC_23Q2_SCDPT3!SCDPT3_1100000071_5</vt:lpstr>
      <vt:lpstr>EMIC_23Q2_SCDPT3!SCDPT3_1100000071_7</vt:lpstr>
      <vt:lpstr>EMIC_23Q2_SCDPT3!SCDPT3_1100000071_8</vt:lpstr>
      <vt:lpstr>EMIC_23Q2_SCDPT3!SCDPT3_1100000071_9</vt:lpstr>
      <vt:lpstr>EMIC_23Q2_SCDPT3!SCDPT3_1109999999_7</vt:lpstr>
      <vt:lpstr>EMIC_23Q2_SCDPT3!SCDPT3_1109999999_8</vt:lpstr>
      <vt:lpstr>EMIC_23Q2_SCDPT3!SCDPT3_1109999999_9</vt:lpstr>
      <vt:lpstr>EMIC_23Q2_SCDPT3!SCDPT3_1300000000_1</vt:lpstr>
      <vt:lpstr>EMIC_23Q2_SCDPT3!SCDPT3_1300000000_10.01</vt:lpstr>
      <vt:lpstr>EMIC_23Q2_SCDPT3!SCDPT3_1300000000_10.02</vt:lpstr>
      <vt:lpstr>EMIC_23Q2_SCDPT3!SCDPT3_1300000000_10.03</vt:lpstr>
      <vt:lpstr>EMIC_23Q2_SCDPT3!SCDPT3_1300000000_12</vt:lpstr>
      <vt:lpstr>EMIC_23Q2_SCDPT3!SCDPT3_1300000000_13</vt:lpstr>
      <vt:lpstr>EMIC_23Q2_SCDPT3!SCDPT3_1300000000_14</vt:lpstr>
      <vt:lpstr>EMIC_23Q2_SCDPT3!SCDPT3_1300000000_15</vt:lpstr>
      <vt:lpstr>EMIC_23Q2_SCDPT3!SCDPT3_1300000000_16</vt:lpstr>
      <vt:lpstr>EMIC_23Q2_SCDPT3!SCDPT3_1300000000_17</vt:lpstr>
      <vt:lpstr>EMIC_23Q2_SCDPT3!SCDPT3_1300000000_2</vt:lpstr>
      <vt:lpstr>EMIC_23Q2_SCDPT3!SCDPT3_1300000000_3</vt:lpstr>
      <vt:lpstr>EMIC_23Q2_SCDPT3!SCDPT3_1300000000_4</vt:lpstr>
      <vt:lpstr>EMIC_23Q2_SCDPT3!SCDPT3_1300000000_5</vt:lpstr>
      <vt:lpstr>EMIC_23Q2_SCDPT3!SCDPT3_1300000000_7</vt:lpstr>
      <vt:lpstr>EMIC_23Q2_SCDPT3!SCDPT3_1300000000_8</vt:lpstr>
      <vt:lpstr>EMIC_23Q2_SCDPT3!SCDPT3_1300000000_9</vt:lpstr>
      <vt:lpstr>EMIC_23Q2_SCDPT3!SCDPT3_1300000000_Range</vt:lpstr>
      <vt:lpstr>EMIC_23Q2_SCDPT3!SCDPT3_1309999999_7</vt:lpstr>
      <vt:lpstr>EMIC_23Q2_SCDPT3!SCDPT3_1309999999_8</vt:lpstr>
      <vt:lpstr>EMIC_23Q2_SCDPT3!SCDPT3_1309999999_9</vt:lpstr>
      <vt:lpstr>EMIC_23Q2_SCDPT3!SCDPT3_1500000000_1</vt:lpstr>
      <vt:lpstr>EMIC_23Q2_SCDPT3!SCDPT3_1500000000_10.01</vt:lpstr>
      <vt:lpstr>EMIC_23Q2_SCDPT3!SCDPT3_1500000000_10.02</vt:lpstr>
      <vt:lpstr>EMIC_23Q2_SCDPT3!SCDPT3_1500000000_10.03</vt:lpstr>
      <vt:lpstr>EMIC_23Q2_SCDPT3!SCDPT3_1500000000_12</vt:lpstr>
      <vt:lpstr>EMIC_23Q2_SCDPT3!SCDPT3_1500000000_13</vt:lpstr>
      <vt:lpstr>EMIC_23Q2_SCDPT3!SCDPT3_1500000000_14</vt:lpstr>
      <vt:lpstr>EMIC_23Q2_SCDPT3!SCDPT3_1500000000_15</vt:lpstr>
      <vt:lpstr>EMIC_23Q2_SCDPT3!SCDPT3_1500000000_16</vt:lpstr>
      <vt:lpstr>EMIC_23Q2_SCDPT3!SCDPT3_1500000000_17</vt:lpstr>
      <vt:lpstr>EMIC_23Q2_SCDPT3!SCDPT3_1500000000_2</vt:lpstr>
      <vt:lpstr>EMIC_23Q2_SCDPT3!SCDPT3_1500000000_3</vt:lpstr>
      <vt:lpstr>EMIC_23Q2_SCDPT3!SCDPT3_1500000000_4</vt:lpstr>
      <vt:lpstr>EMIC_23Q2_SCDPT3!SCDPT3_1500000000_5</vt:lpstr>
      <vt:lpstr>EMIC_23Q2_SCDPT3!SCDPT3_1500000000_7</vt:lpstr>
      <vt:lpstr>EMIC_23Q2_SCDPT3!SCDPT3_1500000000_8</vt:lpstr>
      <vt:lpstr>EMIC_23Q2_SCDPT3!SCDPT3_1500000000_9</vt:lpstr>
      <vt:lpstr>EMIC_23Q2_SCDPT3!SCDPT3_1500000000_Range</vt:lpstr>
      <vt:lpstr>EMIC_23Q2_SCDPT3!SCDPT3_1509999999_7</vt:lpstr>
      <vt:lpstr>EMIC_23Q2_SCDPT3!SCDPT3_1509999999_8</vt:lpstr>
      <vt:lpstr>EMIC_23Q2_SCDPT3!SCDPT3_1509999999_9</vt:lpstr>
      <vt:lpstr>EMIC_23Q2_SCDPT3!SCDPT3_1610000000_1</vt:lpstr>
      <vt:lpstr>EMIC_23Q2_SCDPT3!SCDPT3_1610000000_10.01</vt:lpstr>
      <vt:lpstr>EMIC_23Q2_SCDPT3!SCDPT3_1610000000_10.02</vt:lpstr>
      <vt:lpstr>EMIC_23Q2_SCDPT3!SCDPT3_1610000000_10.03</vt:lpstr>
      <vt:lpstr>EMIC_23Q2_SCDPT3!SCDPT3_1610000000_12</vt:lpstr>
      <vt:lpstr>EMIC_23Q2_SCDPT3!SCDPT3_1610000000_13</vt:lpstr>
      <vt:lpstr>EMIC_23Q2_SCDPT3!SCDPT3_1610000000_14</vt:lpstr>
      <vt:lpstr>EMIC_23Q2_SCDPT3!SCDPT3_1610000000_15</vt:lpstr>
      <vt:lpstr>EMIC_23Q2_SCDPT3!SCDPT3_1610000000_16</vt:lpstr>
      <vt:lpstr>EMIC_23Q2_SCDPT3!SCDPT3_1610000000_17</vt:lpstr>
      <vt:lpstr>EMIC_23Q2_SCDPT3!SCDPT3_1610000000_2</vt:lpstr>
      <vt:lpstr>EMIC_23Q2_SCDPT3!SCDPT3_1610000000_3</vt:lpstr>
      <vt:lpstr>EMIC_23Q2_SCDPT3!SCDPT3_1610000000_4</vt:lpstr>
      <vt:lpstr>EMIC_23Q2_SCDPT3!SCDPT3_1610000000_5</vt:lpstr>
      <vt:lpstr>EMIC_23Q2_SCDPT3!SCDPT3_1610000000_6</vt:lpstr>
      <vt:lpstr>EMIC_23Q2_SCDPT3!SCDPT3_1610000000_7</vt:lpstr>
      <vt:lpstr>EMIC_23Q2_SCDPT3!SCDPT3_1610000000_8</vt:lpstr>
      <vt:lpstr>EMIC_23Q2_SCDPT3!SCDPT3_1610000000_9</vt:lpstr>
      <vt:lpstr>EMIC_23Q2_SCDPT3!SCDPT3_1610000000_Range</vt:lpstr>
      <vt:lpstr>EMIC_23Q2_SCDPT3!SCDPT3_1619999999_7</vt:lpstr>
      <vt:lpstr>EMIC_23Q2_SCDPT3!SCDPT3_1619999999_8</vt:lpstr>
      <vt:lpstr>EMIC_23Q2_SCDPT3!SCDPT3_1619999999_9</vt:lpstr>
      <vt:lpstr>EMIC_23Q2_SCDPT3!SCDPT3_1900000000_1</vt:lpstr>
      <vt:lpstr>EMIC_23Q2_SCDPT3!SCDPT3_1900000000_10.01</vt:lpstr>
      <vt:lpstr>EMIC_23Q2_SCDPT3!SCDPT3_1900000000_10.02</vt:lpstr>
      <vt:lpstr>EMIC_23Q2_SCDPT3!SCDPT3_1900000000_10.03</vt:lpstr>
      <vt:lpstr>EMIC_23Q2_SCDPT3!SCDPT3_1900000000_12</vt:lpstr>
      <vt:lpstr>EMIC_23Q2_SCDPT3!SCDPT3_1900000000_13</vt:lpstr>
      <vt:lpstr>EMIC_23Q2_SCDPT3!SCDPT3_1900000000_14</vt:lpstr>
      <vt:lpstr>EMIC_23Q2_SCDPT3!SCDPT3_1900000000_15</vt:lpstr>
      <vt:lpstr>EMIC_23Q2_SCDPT3!SCDPT3_1900000000_16</vt:lpstr>
      <vt:lpstr>EMIC_23Q2_SCDPT3!SCDPT3_1900000000_17</vt:lpstr>
      <vt:lpstr>EMIC_23Q2_SCDPT3!SCDPT3_1900000000_2</vt:lpstr>
      <vt:lpstr>EMIC_23Q2_SCDPT3!SCDPT3_1900000000_3</vt:lpstr>
      <vt:lpstr>EMIC_23Q2_SCDPT3!SCDPT3_1900000000_4</vt:lpstr>
      <vt:lpstr>EMIC_23Q2_SCDPT3!SCDPT3_1900000000_5</vt:lpstr>
      <vt:lpstr>EMIC_23Q2_SCDPT3!SCDPT3_1900000000_7</vt:lpstr>
      <vt:lpstr>EMIC_23Q2_SCDPT3!SCDPT3_1900000000_8</vt:lpstr>
      <vt:lpstr>EMIC_23Q2_SCDPT3!SCDPT3_1900000000_9</vt:lpstr>
      <vt:lpstr>EMIC_23Q2_SCDPT3!SCDPT3_1900000000_Range</vt:lpstr>
      <vt:lpstr>EMIC_23Q2_SCDPT3!SCDPT3_1909999999_7</vt:lpstr>
      <vt:lpstr>EMIC_23Q2_SCDPT3!SCDPT3_1909999999_8</vt:lpstr>
      <vt:lpstr>EMIC_23Q2_SCDPT3!SCDPT3_1909999999_9</vt:lpstr>
      <vt:lpstr>EMIC_23Q2_SCDPT3!SCDPT3_2010000000_1</vt:lpstr>
      <vt:lpstr>EMIC_23Q2_SCDPT3!SCDPT3_2010000000_10.01</vt:lpstr>
      <vt:lpstr>EMIC_23Q2_SCDPT3!SCDPT3_2010000000_10.02</vt:lpstr>
      <vt:lpstr>EMIC_23Q2_SCDPT3!SCDPT3_2010000000_10.03</vt:lpstr>
      <vt:lpstr>EMIC_23Q2_SCDPT3!SCDPT3_2010000000_12</vt:lpstr>
      <vt:lpstr>EMIC_23Q2_SCDPT3!SCDPT3_2010000000_13</vt:lpstr>
      <vt:lpstr>EMIC_23Q2_SCDPT3!SCDPT3_2010000000_14</vt:lpstr>
      <vt:lpstr>EMIC_23Q2_SCDPT3!SCDPT3_2010000000_15</vt:lpstr>
      <vt:lpstr>EMIC_23Q2_SCDPT3!SCDPT3_2010000000_16</vt:lpstr>
      <vt:lpstr>EMIC_23Q2_SCDPT3!SCDPT3_2010000000_17</vt:lpstr>
      <vt:lpstr>EMIC_23Q2_SCDPT3!SCDPT3_2010000000_2</vt:lpstr>
      <vt:lpstr>EMIC_23Q2_SCDPT3!SCDPT3_2010000000_3</vt:lpstr>
      <vt:lpstr>EMIC_23Q2_SCDPT3!SCDPT3_2010000000_4</vt:lpstr>
      <vt:lpstr>EMIC_23Q2_SCDPT3!SCDPT3_2010000000_5</vt:lpstr>
      <vt:lpstr>EMIC_23Q2_SCDPT3!SCDPT3_2010000000_7</vt:lpstr>
      <vt:lpstr>EMIC_23Q2_SCDPT3!SCDPT3_2010000000_8</vt:lpstr>
      <vt:lpstr>EMIC_23Q2_SCDPT3!SCDPT3_2010000000_9</vt:lpstr>
      <vt:lpstr>EMIC_23Q2_SCDPT3!SCDPT3_2010000000_Range</vt:lpstr>
      <vt:lpstr>EMIC_23Q2_SCDPT3!SCDPT3_2019999999_7</vt:lpstr>
      <vt:lpstr>EMIC_23Q2_SCDPT3!SCDPT3_2019999999_8</vt:lpstr>
      <vt:lpstr>EMIC_23Q2_SCDPT3!SCDPT3_2019999999_9</vt:lpstr>
      <vt:lpstr>EMIC_23Q2_SCDPT3!SCDPT3_2509999997_7</vt:lpstr>
      <vt:lpstr>EMIC_23Q2_SCDPT3!SCDPT3_2509999997_8</vt:lpstr>
      <vt:lpstr>EMIC_23Q2_SCDPT3!SCDPT3_2509999997_9</vt:lpstr>
      <vt:lpstr>EMIC_23Q2_SCDPT3!SCDPT3_2509999999_7</vt:lpstr>
      <vt:lpstr>EMIC_23Q2_SCDPT3!SCDPT3_2509999999_8</vt:lpstr>
      <vt:lpstr>EMIC_23Q2_SCDPT3!SCDPT3_2509999999_9</vt:lpstr>
      <vt:lpstr>EMIC_23Q2_SCDPT3!SCDPT3_4010000000_1</vt:lpstr>
      <vt:lpstr>EMIC_23Q2_SCDPT3!SCDPT3_4010000000_10.01</vt:lpstr>
      <vt:lpstr>EMIC_23Q2_SCDPT3!SCDPT3_4010000000_10.02</vt:lpstr>
      <vt:lpstr>EMIC_23Q2_SCDPT3!SCDPT3_4010000000_10.03</vt:lpstr>
      <vt:lpstr>EMIC_23Q2_SCDPT3!SCDPT3_4010000000_12</vt:lpstr>
      <vt:lpstr>EMIC_23Q2_SCDPT3!SCDPT3_4010000000_13</vt:lpstr>
      <vt:lpstr>EMIC_23Q2_SCDPT3!SCDPT3_4010000000_14</vt:lpstr>
      <vt:lpstr>EMIC_23Q2_SCDPT3!SCDPT3_4010000000_15</vt:lpstr>
      <vt:lpstr>EMIC_23Q2_SCDPT3!SCDPT3_4010000000_16</vt:lpstr>
      <vt:lpstr>EMIC_23Q2_SCDPT3!SCDPT3_4010000000_17</vt:lpstr>
      <vt:lpstr>EMIC_23Q2_SCDPT3!SCDPT3_4010000000_2</vt:lpstr>
      <vt:lpstr>EMIC_23Q2_SCDPT3!SCDPT3_4010000000_3</vt:lpstr>
      <vt:lpstr>EMIC_23Q2_SCDPT3!SCDPT3_4010000000_4</vt:lpstr>
      <vt:lpstr>EMIC_23Q2_SCDPT3!SCDPT3_4010000000_5</vt:lpstr>
      <vt:lpstr>EMIC_23Q2_SCDPT3!SCDPT3_4010000000_6</vt:lpstr>
      <vt:lpstr>EMIC_23Q2_SCDPT3!SCDPT3_4010000000_7</vt:lpstr>
      <vt:lpstr>EMIC_23Q2_SCDPT3!SCDPT3_4010000000_8</vt:lpstr>
      <vt:lpstr>EMIC_23Q2_SCDPT3!SCDPT3_4010000000_9</vt:lpstr>
      <vt:lpstr>EMIC_23Q2_SCDPT3!SCDPT3_4010000000_Range</vt:lpstr>
      <vt:lpstr>EMIC_23Q2_SCDPT3!SCDPT3_4019999999_7</vt:lpstr>
      <vt:lpstr>EMIC_23Q2_SCDPT3!SCDPT3_4019999999_9</vt:lpstr>
      <vt:lpstr>EMIC_23Q2_SCDPT3!SCDPT3_4020000000_1</vt:lpstr>
      <vt:lpstr>EMIC_23Q2_SCDPT3!SCDPT3_4020000000_10.01</vt:lpstr>
      <vt:lpstr>EMIC_23Q2_SCDPT3!SCDPT3_4020000000_10.02</vt:lpstr>
      <vt:lpstr>EMIC_23Q2_SCDPT3!SCDPT3_4020000000_10.03</vt:lpstr>
      <vt:lpstr>EMIC_23Q2_SCDPT3!SCDPT3_4020000000_12</vt:lpstr>
      <vt:lpstr>EMIC_23Q2_SCDPT3!SCDPT3_4020000000_13</vt:lpstr>
      <vt:lpstr>EMIC_23Q2_SCDPT3!SCDPT3_4020000000_14</vt:lpstr>
      <vt:lpstr>EMIC_23Q2_SCDPT3!SCDPT3_4020000000_15</vt:lpstr>
      <vt:lpstr>EMIC_23Q2_SCDPT3!SCDPT3_4020000000_16</vt:lpstr>
      <vt:lpstr>EMIC_23Q2_SCDPT3!SCDPT3_4020000000_17</vt:lpstr>
      <vt:lpstr>EMIC_23Q2_SCDPT3!SCDPT3_4020000000_2</vt:lpstr>
      <vt:lpstr>EMIC_23Q2_SCDPT3!SCDPT3_4020000000_3</vt:lpstr>
      <vt:lpstr>EMIC_23Q2_SCDPT3!SCDPT3_4020000000_4</vt:lpstr>
      <vt:lpstr>EMIC_23Q2_SCDPT3!SCDPT3_4020000000_5</vt:lpstr>
      <vt:lpstr>EMIC_23Q2_SCDPT3!SCDPT3_4020000000_6</vt:lpstr>
      <vt:lpstr>EMIC_23Q2_SCDPT3!SCDPT3_4020000000_7</vt:lpstr>
      <vt:lpstr>EMIC_23Q2_SCDPT3!SCDPT3_4020000000_8</vt:lpstr>
      <vt:lpstr>EMIC_23Q2_SCDPT3!SCDPT3_4020000000_9</vt:lpstr>
      <vt:lpstr>EMIC_23Q2_SCDPT3!SCDPT3_4020000000_Range</vt:lpstr>
      <vt:lpstr>EMIC_23Q2_SCDPT3!SCDPT3_4029999999_7</vt:lpstr>
      <vt:lpstr>EMIC_23Q2_SCDPT3!SCDPT3_4029999999_9</vt:lpstr>
      <vt:lpstr>EMIC_23Q2_SCDPT3!SCDPT3_4310000000_1</vt:lpstr>
      <vt:lpstr>EMIC_23Q2_SCDPT3!SCDPT3_4310000000_10.01</vt:lpstr>
      <vt:lpstr>EMIC_23Q2_SCDPT3!SCDPT3_4310000000_10.02</vt:lpstr>
      <vt:lpstr>EMIC_23Q2_SCDPT3!SCDPT3_4310000000_10.03</vt:lpstr>
      <vt:lpstr>EMIC_23Q2_SCDPT3!SCDPT3_4310000000_12</vt:lpstr>
      <vt:lpstr>EMIC_23Q2_SCDPT3!SCDPT3_4310000000_13</vt:lpstr>
      <vt:lpstr>EMIC_23Q2_SCDPT3!SCDPT3_4310000000_14</vt:lpstr>
      <vt:lpstr>EMIC_23Q2_SCDPT3!SCDPT3_4310000000_15</vt:lpstr>
      <vt:lpstr>EMIC_23Q2_SCDPT3!SCDPT3_4310000000_16</vt:lpstr>
      <vt:lpstr>EMIC_23Q2_SCDPT3!SCDPT3_4310000000_17</vt:lpstr>
      <vt:lpstr>EMIC_23Q2_SCDPT3!SCDPT3_4310000000_2</vt:lpstr>
      <vt:lpstr>EMIC_23Q2_SCDPT3!SCDPT3_4310000000_3</vt:lpstr>
      <vt:lpstr>EMIC_23Q2_SCDPT3!SCDPT3_4310000000_4</vt:lpstr>
      <vt:lpstr>EMIC_23Q2_SCDPT3!SCDPT3_4310000000_5</vt:lpstr>
      <vt:lpstr>EMIC_23Q2_SCDPT3!SCDPT3_4310000000_6</vt:lpstr>
      <vt:lpstr>EMIC_23Q2_SCDPT3!SCDPT3_4310000000_7</vt:lpstr>
      <vt:lpstr>EMIC_23Q2_SCDPT3!SCDPT3_4310000000_8</vt:lpstr>
      <vt:lpstr>EMIC_23Q2_SCDPT3!SCDPT3_4310000000_9</vt:lpstr>
      <vt:lpstr>EMIC_23Q2_SCDPT3!SCDPT3_4310000000_Range</vt:lpstr>
      <vt:lpstr>EMIC_23Q2_SCDPT3!SCDPT3_4319999999_7</vt:lpstr>
      <vt:lpstr>EMIC_23Q2_SCDPT3!SCDPT3_4319999999_9</vt:lpstr>
      <vt:lpstr>EMIC_23Q2_SCDPT3!SCDPT3_4320000000_1</vt:lpstr>
      <vt:lpstr>EMIC_23Q2_SCDPT3!SCDPT3_4320000000_10.01</vt:lpstr>
      <vt:lpstr>EMIC_23Q2_SCDPT3!SCDPT3_4320000000_10.02</vt:lpstr>
      <vt:lpstr>EMIC_23Q2_SCDPT3!SCDPT3_4320000000_10.03</vt:lpstr>
      <vt:lpstr>EMIC_23Q2_SCDPT3!SCDPT3_4320000000_12</vt:lpstr>
      <vt:lpstr>EMIC_23Q2_SCDPT3!SCDPT3_4320000000_13</vt:lpstr>
      <vt:lpstr>EMIC_23Q2_SCDPT3!SCDPT3_4320000000_14</vt:lpstr>
      <vt:lpstr>EMIC_23Q2_SCDPT3!SCDPT3_4320000000_15</vt:lpstr>
      <vt:lpstr>EMIC_23Q2_SCDPT3!SCDPT3_4320000000_16</vt:lpstr>
      <vt:lpstr>EMIC_23Q2_SCDPT3!SCDPT3_4320000000_17</vt:lpstr>
      <vt:lpstr>EMIC_23Q2_SCDPT3!SCDPT3_4320000000_2</vt:lpstr>
      <vt:lpstr>EMIC_23Q2_SCDPT3!SCDPT3_4320000000_3</vt:lpstr>
      <vt:lpstr>EMIC_23Q2_SCDPT3!SCDPT3_4320000000_4</vt:lpstr>
      <vt:lpstr>EMIC_23Q2_SCDPT3!SCDPT3_4320000000_5</vt:lpstr>
      <vt:lpstr>EMIC_23Q2_SCDPT3!SCDPT3_4320000000_6</vt:lpstr>
      <vt:lpstr>EMIC_23Q2_SCDPT3!SCDPT3_4320000000_7</vt:lpstr>
      <vt:lpstr>EMIC_23Q2_SCDPT3!SCDPT3_4320000000_8</vt:lpstr>
      <vt:lpstr>EMIC_23Q2_SCDPT3!SCDPT3_4320000000_9</vt:lpstr>
      <vt:lpstr>EMIC_23Q2_SCDPT3!SCDPT3_4320000000_Range</vt:lpstr>
      <vt:lpstr>EMIC_23Q2_SCDPT3!SCDPT3_4329999999_7</vt:lpstr>
      <vt:lpstr>EMIC_23Q2_SCDPT3!SCDPT3_4329999999_9</vt:lpstr>
      <vt:lpstr>EMIC_23Q2_SCDPT3!SCDPT3_4509999997_7</vt:lpstr>
      <vt:lpstr>EMIC_23Q2_SCDPT3!SCDPT3_4509999997_9</vt:lpstr>
      <vt:lpstr>EMIC_23Q2_SCDPT3!SCDPT3_4509999999_7</vt:lpstr>
      <vt:lpstr>EMIC_23Q2_SCDPT3!SCDPT3_4509999999_9</vt:lpstr>
      <vt:lpstr>EMIC_23Q2_SCDPT3!SCDPT3_5010000000_1</vt:lpstr>
      <vt:lpstr>EMIC_23Q2_SCDPT3!SCDPT3_5010000000_12</vt:lpstr>
      <vt:lpstr>EMIC_23Q2_SCDPT3!SCDPT3_5010000000_13</vt:lpstr>
      <vt:lpstr>EMIC_23Q2_SCDPT3!SCDPT3_5010000000_14</vt:lpstr>
      <vt:lpstr>EMIC_23Q2_SCDPT3!SCDPT3_5010000000_15</vt:lpstr>
      <vt:lpstr>EMIC_23Q2_SCDPT3!SCDPT3_5010000000_16</vt:lpstr>
      <vt:lpstr>EMIC_23Q2_SCDPT3!SCDPT3_5010000000_2</vt:lpstr>
      <vt:lpstr>EMIC_23Q2_SCDPT3!SCDPT3_5010000000_3</vt:lpstr>
      <vt:lpstr>EMIC_23Q2_SCDPT3!SCDPT3_5010000000_4</vt:lpstr>
      <vt:lpstr>EMIC_23Q2_SCDPT3!SCDPT3_5010000000_5</vt:lpstr>
      <vt:lpstr>EMIC_23Q2_SCDPT3!SCDPT3_5010000000_6</vt:lpstr>
      <vt:lpstr>EMIC_23Q2_SCDPT3!SCDPT3_5010000000_7</vt:lpstr>
      <vt:lpstr>EMIC_23Q2_SCDPT3!SCDPT3_5010000000_9</vt:lpstr>
      <vt:lpstr>EMIC_23Q2_SCDPT3!SCDPT3_5010000000_Range</vt:lpstr>
      <vt:lpstr>EMIC_23Q2_SCDPT3!SCDPT3_5019999999_7</vt:lpstr>
      <vt:lpstr>EMIC_23Q2_SCDPT3!SCDPT3_5019999999_9</vt:lpstr>
      <vt:lpstr>EMIC_23Q2_SCDPT3!SCDPT3_5020000000_1</vt:lpstr>
      <vt:lpstr>EMIC_23Q2_SCDPT3!SCDPT3_5020000000_12</vt:lpstr>
      <vt:lpstr>EMIC_23Q2_SCDPT3!SCDPT3_5020000000_13</vt:lpstr>
      <vt:lpstr>EMIC_23Q2_SCDPT3!SCDPT3_5020000000_14</vt:lpstr>
      <vt:lpstr>EMIC_23Q2_SCDPT3!SCDPT3_5020000000_15</vt:lpstr>
      <vt:lpstr>EMIC_23Q2_SCDPT3!SCDPT3_5020000000_16</vt:lpstr>
      <vt:lpstr>EMIC_23Q2_SCDPT3!SCDPT3_5020000000_2</vt:lpstr>
      <vt:lpstr>EMIC_23Q2_SCDPT3!SCDPT3_5020000000_3</vt:lpstr>
      <vt:lpstr>EMIC_23Q2_SCDPT3!SCDPT3_5020000000_4</vt:lpstr>
      <vt:lpstr>EMIC_23Q2_SCDPT3!SCDPT3_5020000000_5</vt:lpstr>
      <vt:lpstr>EMIC_23Q2_SCDPT3!SCDPT3_5020000000_6</vt:lpstr>
      <vt:lpstr>EMIC_23Q2_SCDPT3!SCDPT3_5020000000_7</vt:lpstr>
      <vt:lpstr>EMIC_23Q2_SCDPT3!SCDPT3_5020000000_9</vt:lpstr>
      <vt:lpstr>EMIC_23Q2_SCDPT3!SCDPT3_5020000000_Range</vt:lpstr>
      <vt:lpstr>EMIC_23Q2_SCDPT3!SCDPT3_5029999999_7</vt:lpstr>
      <vt:lpstr>EMIC_23Q2_SCDPT3!SCDPT3_5029999999_9</vt:lpstr>
      <vt:lpstr>EMIC_23Q2_SCDPT3!SCDPT3_5310000000_1</vt:lpstr>
      <vt:lpstr>EMIC_23Q2_SCDPT3!SCDPT3_5310000000_10.01</vt:lpstr>
      <vt:lpstr>EMIC_23Q2_SCDPT3!SCDPT3_5310000000_10.02</vt:lpstr>
      <vt:lpstr>EMIC_23Q2_SCDPT3!SCDPT3_5310000000_10.03</vt:lpstr>
      <vt:lpstr>EMIC_23Q2_SCDPT3!SCDPT3_5310000000_12</vt:lpstr>
      <vt:lpstr>EMIC_23Q2_SCDPT3!SCDPT3_5310000000_13</vt:lpstr>
      <vt:lpstr>EMIC_23Q2_SCDPT3!SCDPT3_5310000000_14</vt:lpstr>
      <vt:lpstr>EMIC_23Q2_SCDPT3!SCDPT3_5310000000_15</vt:lpstr>
      <vt:lpstr>EMIC_23Q2_SCDPT3!SCDPT3_5310000000_16</vt:lpstr>
      <vt:lpstr>EMIC_23Q2_SCDPT3!SCDPT3_5310000000_17</vt:lpstr>
      <vt:lpstr>EMIC_23Q2_SCDPT3!SCDPT3_5310000000_2</vt:lpstr>
      <vt:lpstr>EMIC_23Q2_SCDPT3!SCDPT3_5310000000_3</vt:lpstr>
      <vt:lpstr>EMIC_23Q2_SCDPT3!SCDPT3_5310000000_4</vt:lpstr>
      <vt:lpstr>EMIC_23Q2_SCDPT3!SCDPT3_5310000000_5</vt:lpstr>
      <vt:lpstr>EMIC_23Q2_SCDPT3!SCDPT3_5310000000_6</vt:lpstr>
      <vt:lpstr>EMIC_23Q2_SCDPT3!SCDPT3_5310000000_7</vt:lpstr>
      <vt:lpstr>EMIC_23Q2_SCDPT3!SCDPT3_5310000000_9</vt:lpstr>
      <vt:lpstr>EMIC_23Q2_SCDPT3!SCDPT3_5310000000_Range</vt:lpstr>
      <vt:lpstr>EMIC_23Q2_SCDPT3!SCDPT3_5319999999_7</vt:lpstr>
      <vt:lpstr>EMIC_23Q2_SCDPT3!SCDPT3_5319999999_9</vt:lpstr>
      <vt:lpstr>EMIC_23Q2_SCDPT3!SCDPT3_5320000000_1</vt:lpstr>
      <vt:lpstr>EMIC_23Q2_SCDPT3!SCDPT3_5320000000_10.01</vt:lpstr>
      <vt:lpstr>EMIC_23Q2_SCDPT3!SCDPT3_5320000000_10.02</vt:lpstr>
      <vt:lpstr>EMIC_23Q2_SCDPT3!SCDPT3_5320000000_10.03</vt:lpstr>
      <vt:lpstr>EMIC_23Q2_SCDPT3!SCDPT3_5320000000_12</vt:lpstr>
      <vt:lpstr>EMIC_23Q2_SCDPT3!SCDPT3_5320000000_13</vt:lpstr>
      <vt:lpstr>EMIC_23Q2_SCDPT3!SCDPT3_5320000000_14</vt:lpstr>
      <vt:lpstr>EMIC_23Q2_SCDPT3!SCDPT3_5320000000_15</vt:lpstr>
      <vt:lpstr>EMIC_23Q2_SCDPT3!SCDPT3_5320000000_16</vt:lpstr>
      <vt:lpstr>EMIC_23Q2_SCDPT3!SCDPT3_5320000000_17</vt:lpstr>
      <vt:lpstr>EMIC_23Q2_SCDPT3!SCDPT3_5320000000_2</vt:lpstr>
      <vt:lpstr>EMIC_23Q2_SCDPT3!SCDPT3_5320000000_3</vt:lpstr>
      <vt:lpstr>EMIC_23Q2_SCDPT3!SCDPT3_5320000000_4</vt:lpstr>
      <vt:lpstr>EMIC_23Q2_SCDPT3!SCDPT3_5320000000_5</vt:lpstr>
      <vt:lpstr>EMIC_23Q2_SCDPT3!SCDPT3_5320000000_6</vt:lpstr>
      <vt:lpstr>EMIC_23Q2_SCDPT3!SCDPT3_5320000000_7</vt:lpstr>
      <vt:lpstr>EMIC_23Q2_SCDPT3!SCDPT3_5320000000_9</vt:lpstr>
      <vt:lpstr>EMIC_23Q2_SCDPT3!SCDPT3_5320000000_Range</vt:lpstr>
      <vt:lpstr>EMIC_23Q2_SCDPT3!SCDPT3_5329999999_7</vt:lpstr>
      <vt:lpstr>EMIC_23Q2_SCDPT3!SCDPT3_5329999999_9</vt:lpstr>
      <vt:lpstr>EMIC_23Q2_SCDPT3!SCDPT3_5510000000_1</vt:lpstr>
      <vt:lpstr>EMIC_23Q2_SCDPT3!SCDPT3_5510000000_10.01</vt:lpstr>
      <vt:lpstr>EMIC_23Q2_SCDPT3!SCDPT3_5510000000_10.02</vt:lpstr>
      <vt:lpstr>EMIC_23Q2_SCDPT3!SCDPT3_5510000000_10.03</vt:lpstr>
      <vt:lpstr>EMIC_23Q2_SCDPT3!SCDPT3_5510000000_12</vt:lpstr>
      <vt:lpstr>EMIC_23Q2_SCDPT3!SCDPT3_5510000000_13</vt:lpstr>
      <vt:lpstr>EMIC_23Q2_SCDPT3!SCDPT3_5510000000_14</vt:lpstr>
      <vt:lpstr>EMIC_23Q2_SCDPT3!SCDPT3_5510000000_15</vt:lpstr>
      <vt:lpstr>EMIC_23Q2_SCDPT3!SCDPT3_5510000000_16</vt:lpstr>
      <vt:lpstr>EMIC_23Q2_SCDPT3!SCDPT3_5510000000_17</vt:lpstr>
      <vt:lpstr>EMIC_23Q2_SCDPT3!SCDPT3_5510000000_2</vt:lpstr>
      <vt:lpstr>EMIC_23Q2_SCDPT3!SCDPT3_5510000000_3</vt:lpstr>
      <vt:lpstr>EMIC_23Q2_SCDPT3!SCDPT3_5510000000_4</vt:lpstr>
      <vt:lpstr>EMIC_23Q2_SCDPT3!SCDPT3_5510000000_5</vt:lpstr>
      <vt:lpstr>EMIC_23Q2_SCDPT3!SCDPT3_5510000000_6</vt:lpstr>
      <vt:lpstr>EMIC_23Q2_SCDPT3!SCDPT3_5510000000_7</vt:lpstr>
      <vt:lpstr>EMIC_23Q2_SCDPT3!SCDPT3_5510000000_9</vt:lpstr>
      <vt:lpstr>EMIC_23Q2_SCDPT3!SCDPT3_5510000000_Range</vt:lpstr>
      <vt:lpstr>EMIC_23Q2_SCDPT3!SCDPT3_5519999999_7</vt:lpstr>
      <vt:lpstr>EMIC_23Q2_SCDPT3!SCDPT3_5519999999_9</vt:lpstr>
      <vt:lpstr>EMIC_23Q2_SCDPT3!SCDPT3_5520000000_1</vt:lpstr>
      <vt:lpstr>EMIC_23Q2_SCDPT3!SCDPT3_5520000000_10.01</vt:lpstr>
      <vt:lpstr>EMIC_23Q2_SCDPT3!SCDPT3_5520000000_10.02</vt:lpstr>
      <vt:lpstr>EMIC_23Q2_SCDPT3!SCDPT3_5520000000_10.03</vt:lpstr>
      <vt:lpstr>EMIC_23Q2_SCDPT3!SCDPT3_5520000000_12</vt:lpstr>
      <vt:lpstr>EMIC_23Q2_SCDPT3!SCDPT3_5520000000_13</vt:lpstr>
      <vt:lpstr>EMIC_23Q2_SCDPT3!SCDPT3_5520000000_14</vt:lpstr>
      <vt:lpstr>EMIC_23Q2_SCDPT3!SCDPT3_5520000000_15</vt:lpstr>
      <vt:lpstr>EMIC_23Q2_SCDPT3!SCDPT3_5520000000_16</vt:lpstr>
      <vt:lpstr>EMIC_23Q2_SCDPT3!SCDPT3_5520000000_17</vt:lpstr>
      <vt:lpstr>EMIC_23Q2_SCDPT3!SCDPT3_5520000000_2</vt:lpstr>
      <vt:lpstr>EMIC_23Q2_SCDPT3!SCDPT3_5520000000_3</vt:lpstr>
      <vt:lpstr>EMIC_23Q2_SCDPT3!SCDPT3_5520000000_4</vt:lpstr>
      <vt:lpstr>EMIC_23Q2_SCDPT3!SCDPT3_5520000000_5</vt:lpstr>
      <vt:lpstr>EMIC_23Q2_SCDPT3!SCDPT3_5520000000_6</vt:lpstr>
      <vt:lpstr>EMIC_23Q2_SCDPT3!SCDPT3_5520000000_7</vt:lpstr>
      <vt:lpstr>EMIC_23Q2_SCDPT3!SCDPT3_5520000000_9</vt:lpstr>
      <vt:lpstr>EMIC_23Q2_SCDPT3!SCDPT3_5520000000_Range</vt:lpstr>
      <vt:lpstr>EMIC_23Q2_SCDPT3!SCDPT3_5529999999_7</vt:lpstr>
      <vt:lpstr>EMIC_23Q2_SCDPT3!SCDPT3_5529999999_9</vt:lpstr>
      <vt:lpstr>EMIC_23Q2_SCDPT3!SCDPT3_5710000000_1</vt:lpstr>
      <vt:lpstr>EMIC_23Q2_SCDPT3!SCDPT3_5710000000_10.01</vt:lpstr>
      <vt:lpstr>EMIC_23Q2_SCDPT3!SCDPT3_5710000000_10.02</vt:lpstr>
      <vt:lpstr>EMIC_23Q2_SCDPT3!SCDPT3_5710000000_10.03</vt:lpstr>
      <vt:lpstr>EMIC_23Q2_SCDPT3!SCDPT3_5710000000_12</vt:lpstr>
      <vt:lpstr>EMIC_23Q2_SCDPT3!SCDPT3_5710000000_13</vt:lpstr>
      <vt:lpstr>EMIC_23Q2_SCDPT3!SCDPT3_5710000000_14</vt:lpstr>
      <vt:lpstr>EMIC_23Q2_SCDPT3!SCDPT3_5710000000_15</vt:lpstr>
      <vt:lpstr>EMIC_23Q2_SCDPT3!SCDPT3_5710000000_16</vt:lpstr>
      <vt:lpstr>EMIC_23Q2_SCDPT3!SCDPT3_5710000000_17</vt:lpstr>
      <vt:lpstr>EMIC_23Q2_SCDPT3!SCDPT3_5710000000_2</vt:lpstr>
      <vt:lpstr>EMIC_23Q2_SCDPT3!SCDPT3_5710000000_3</vt:lpstr>
      <vt:lpstr>EMIC_23Q2_SCDPT3!SCDPT3_5710000000_4</vt:lpstr>
      <vt:lpstr>EMIC_23Q2_SCDPT3!SCDPT3_5710000000_5</vt:lpstr>
      <vt:lpstr>EMIC_23Q2_SCDPT3!SCDPT3_5710000000_6</vt:lpstr>
      <vt:lpstr>EMIC_23Q2_SCDPT3!SCDPT3_5710000000_7</vt:lpstr>
      <vt:lpstr>EMIC_23Q2_SCDPT3!SCDPT3_5710000000_9</vt:lpstr>
      <vt:lpstr>EMIC_23Q2_SCDPT3!SCDPT3_5710000000_Range</vt:lpstr>
      <vt:lpstr>EMIC_23Q2_SCDPT3!SCDPT3_5719999999_7</vt:lpstr>
      <vt:lpstr>EMIC_23Q2_SCDPT3!SCDPT3_5719999999_9</vt:lpstr>
      <vt:lpstr>EMIC_23Q2_SCDPT3!SCDPT3_5720000000_1</vt:lpstr>
      <vt:lpstr>EMIC_23Q2_SCDPT3!SCDPT3_5720000000_10.01</vt:lpstr>
      <vt:lpstr>EMIC_23Q2_SCDPT3!SCDPT3_5720000000_10.02</vt:lpstr>
      <vt:lpstr>EMIC_23Q2_SCDPT3!SCDPT3_5720000000_10.03</vt:lpstr>
      <vt:lpstr>EMIC_23Q2_SCDPT3!SCDPT3_5720000000_12</vt:lpstr>
      <vt:lpstr>EMIC_23Q2_SCDPT3!SCDPT3_5720000000_13</vt:lpstr>
      <vt:lpstr>EMIC_23Q2_SCDPT3!SCDPT3_5720000000_14</vt:lpstr>
      <vt:lpstr>EMIC_23Q2_SCDPT3!SCDPT3_5720000000_15</vt:lpstr>
      <vt:lpstr>EMIC_23Q2_SCDPT3!SCDPT3_5720000000_16</vt:lpstr>
      <vt:lpstr>EMIC_23Q2_SCDPT3!SCDPT3_5720000000_17</vt:lpstr>
      <vt:lpstr>EMIC_23Q2_SCDPT3!SCDPT3_5720000000_2</vt:lpstr>
      <vt:lpstr>EMIC_23Q2_SCDPT3!SCDPT3_5720000000_3</vt:lpstr>
      <vt:lpstr>EMIC_23Q2_SCDPT3!SCDPT3_5720000000_4</vt:lpstr>
      <vt:lpstr>EMIC_23Q2_SCDPT3!SCDPT3_5720000000_5</vt:lpstr>
      <vt:lpstr>EMIC_23Q2_SCDPT3!SCDPT3_5720000000_6</vt:lpstr>
      <vt:lpstr>EMIC_23Q2_SCDPT3!SCDPT3_5720000000_7</vt:lpstr>
      <vt:lpstr>EMIC_23Q2_SCDPT3!SCDPT3_5720000000_9</vt:lpstr>
      <vt:lpstr>EMIC_23Q2_SCDPT3!SCDPT3_5720000000_Range</vt:lpstr>
      <vt:lpstr>EMIC_23Q2_SCDPT3!SCDPT3_5729999999_7</vt:lpstr>
      <vt:lpstr>EMIC_23Q2_SCDPT3!SCDPT3_5729999999_9</vt:lpstr>
      <vt:lpstr>EMIC_23Q2_SCDPT3!SCDPT3_5810000000_1</vt:lpstr>
      <vt:lpstr>EMIC_23Q2_SCDPT3!SCDPT3_5810000000_10.01</vt:lpstr>
      <vt:lpstr>EMIC_23Q2_SCDPT3!SCDPT3_5810000000_10.02</vt:lpstr>
      <vt:lpstr>EMIC_23Q2_SCDPT3!SCDPT3_5810000000_10.03</vt:lpstr>
      <vt:lpstr>EMIC_23Q2_SCDPT3!SCDPT3_5810000000_12</vt:lpstr>
      <vt:lpstr>EMIC_23Q2_SCDPT3!SCDPT3_5810000000_13</vt:lpstr>
      <vt:lpstr>EMIC_23Q2_SCDPT3!SCDPT3_5810000000_14</vt:lpstr>
      <vt:lpstr>EMIC_23Q2_SCDPT3!SCDPT3_5810000000_15</vt:lpstr>
      <vt:lpstr>EMIC_23Q2_SCDPT3!SCDPT3_5810000000_16</vt:lpstr>
      <vt:lpstr>EMIC_23Q2_SCDPT3!SCDPT3_5810000000_17</vt:lpstr>
      <vt:lpstr>EMIC_23Q2_SCDPT3!SCDPT3_5810000000_2</vt:lpstr>
      <vt:lpstr>EMIC_23Q2_SCDPT3!SCDPT3_5810000000_3</vt:lpstr>
      <vt:lpstr>EMIC_23Q2_SCDPT3!SCDPT3_5810000000_4</vt:lpstr>
      <vt:lpstr>EMIC_23Q2_SCDPT3!SCDPT3_5810000000_5</vt:lpstr>
      <vt:lpstr>EMIC_23Q2_SCDPT3!SCDPT3_5810000000_6</vt:lpstr>
      <vt:lpstr>EMIC_23Q2_SCDPT3!SCDPT3_5810000000_7</vt:lpstr>
      <vt:lpstr>EMIC_23Q2_SCDPT3!SCDPT3_5810000000_9</vt:lpstr>
      <vt:lpstr>EMIC_23Q2_SCDPT3!SCDPT3_5810000000_Range</vt:lpstr>
      <vt:lpstr>EMIC_23Q2_SCDPT3!SCDPT3_5819999999_7</vt:lpstr>
      <vt:lpstr>EMIC_23Q2_SCDPT3!SCDPT3_5819999999_9</vt:lpstr>
      <vt:lpstr>EMIC_23Q2_SCDPT3!SCDPT3_5910000000_1</vt:lpstr>
      <vt:lpstr>EMIC_23Q2_SCDPT3!SCDPT3_5910000000_12</vt:lpstr>
      <vt:lpstr>EMIC_23Q2_SCDPT3!SCDPT3_5910000000_13</vt:lpstr>
      <vt:lpstr>EMIC_23Q2_SCDPT3!SCDPT3_5910000000_14</vt:lpstr>
      <vt:lpstr>EMIC_23Q2_SCDPT3!SCDPT3_5910000000_15</vt:lpstr>
      <vt:lpstr>EMIC_23Q2_SCDPT3!SCDPT3_5910000000_16</vt:lpstr>
      <vt:lpstr>EMIC_23Q2_SCDPT3!SCDPT3_5910000000_2</vt:lpstr>
      <vt:lpstr>EMIC_23Q2_SCDPT3!SCDPT3_5910000000_3</vt:lpstr>
      <vt:lpstr>EMIC_23Q2_SCDPT3!SCDPT3_5910000000_4</vt:lpstr>
      <vt:lpstr>EMIC_23Q2_SCDPT3!SCDPT3_5910000000_5</vt:lpstr>
      <vt:lpstr>EMIC_23Q2_SCDPT3!SCDPT3_5910000000_6</vt:lpstr>
      <vt:lpstr>EMIC_23Q2_SCDPT3!SCDPT3_5910000000_7</vt:lpstr>
      <vt:lpstr>EMIC_23Q2_SCDPT3!SCDPT3_5910000000_9</vt:lpstr>
      <vt:lpstr>EMIC_23Q2_SCDPT3!SCDPT3_5910000000_Range</vt:lpstr>
      <vt:lpstr>EMIC_23Q2_SCDPT3!SCDPT3_5919999999_7</vt:lpstr>
      <vt:lpstr>EMIC_23Q2_SCDPT3!SCDPT3_5919999999_9</vt:lpstr>
      <vt:lpstr>EMIC_23Q2_SCDPT3!SCDPT3_5920000000_Range</vt:lpstr>
      <vt:lpstr>EMIC_23Q2_SCDPT3!SCDPT3_5920000001_1</vt:lpstr>
      <vt:lpstr>EMIC_23Q2_SCDPT3!SCDPT3_5920000001_12</vt:lpstr>
      <vt:lpstr>EMIC_23Q2_SCDPT3!SCDPT3_5920000001_13</vt:lpstr>
      <vt:lpstr>EMIC_23Q2_SCDPT3!SCDPT3_5920000001_14</vt:lpstr>
      <vt:lpstr>EMIC_23Q2_SCDPT3!SCDPT3_5920000001_15</vt:lpstr>
      <vt:lpstr>EMIC_23Q2_SCDPT3!SCDPT3_5920000001_16</vt:lpstr>
      <vt:lpstr>EMIC_23Q2_SCDPT3!SCDPT3_5920000001_2</vt:lpstr>
      <vt:lpstr>EMIC_23Q2_SCDPT3!SCDPT3_5920000001_3</vt:lpstr>
      <vt:lpstr>EMIC_23Q2_SCDPT3!SCDPT3_5920000001_4</vt:lpstr>
      <vt:lpstr>EMIC_23Q2_SCDPT3!SCDPT3_5920000001_5</vt:lpstr>
      <vt:lpstr>EMIC_23Q2_SCDPT3!SCDPT3_5920000001_6</vt:lpstr>
      <vt:lpstr>EMIC_23Q2_SCDPT3!SCDPT3_5920000001_7</vt:lpstr>
      <vt:lpstr>EMIC_23Q2_SCDPT3!SCDPT3_5920000001_9</vt:lpstr>
      <vt:lpstr>EMIC_23Q2_SCDPT3!SCDPT3_5920000002_1</vt:lpstr>
      <vt:lpstr>EMIC_23Q2_SCDPT3!SCDPT3_5920000002_12</vt:lpstr>
      <vt:lpstr>EMIC_23Q2_SCDPT3!SCDPT3_5920000002_13</vt:lpstr>
      <vt:lpstr>EMIC_23Q2_SCDPT3!SCDPT3_5920000002_14</vt:lpstr>
      <vt:lpstr>EMIC_23Q2_SCDPT3!SCDPT3_5920000002_15</vt:lpstr>
      <vt:lpstr>EMIC_23Q2_SCDPT3!SCDPT3_5920000002_16</vt:lpstr>
      <vt:lpstr>EMIC_23Q2_SCDPT3!SCDPT3_5920000002_2</vt:lpstr>
      <vt:lpstr>EMIC_23Q2_SCDPT3!SCDPT3_5920000002_3</vt:lpstr>
      <vt:lpstr>EMIC_23Q2_SCDPT3!SCDPT3_5920000002_4</vt:lpstr>
      <vt:lpstr>EMIC_23Q2_SCDPT3!SCDPT3_5920000002_5</vt:lpstr>
      <vt:lpstr>EMIC_23Q2_SCDPT3!SCDPT3_5920000002_6</vt:lpstr>
      <vt:lpstr>EMIC_23Q2_SCDPT3!SCDPT3_5920000002_7</vt:lpstr>
      <vt:lpstr>EMIC_23Q2_SCDPT3!SCDPT3_5920000002_9</vt:lpstr>
      <vt:lpstr>EMIC_23Q2_SCDPT3!SCDPT3_5929999999_7</vt:lpstr>
      <vt:lpstr>EMIC_23Q2_SCDPT3!SCDPT3_5929999999_9</vt:lpstr>
      <vt:lpstr>EMIC_23Q2_SCDPT3!SCDPT3_5989999997_7</vt:lpstr>
      <vt:lpstr>EMIC_23Q2_SCDPT3!SCDPT3_5989999997_9</vt:lpstr>
      <vt:lpstr>EMIC_23Q2_SCDPT3!SCDPT3_5989999999_7</vt:lpstr>
      <vt:lpstr>EMIC_23Q2_SCDPT3!SCDPT3_5989999999_9</vt:lpstr>
      <vt:lpstr>EMIC_23Q2_SCDPT3!SCDPT3_5999999999_7</vt:lpstr>
      <vt:lpstr>EMIC_23Q2_SCDPT3!SCDPT3_5999999999_9</vt:lpstr>
      <vt:lpstr>EMIC_23Q2_SCDPT3!SCDPT3_6009999999_7</vt:lpstr>
      <vt:lpstr>EMIC_23Q2_SCDPT3!SCDPT3_6009999999_9</vt:lpstr>
      <vt:lpstr>EMIC_23Q2_SCDPT4!SCDPT4_0100000000_Range</vt:lpstr>
      <vt:lpstr>EMIC_23Q2_SCDPT4!SCDPT4_0100000001_1</vt:lpstr>
      <vt:lpstr>EMIC_23Q2_SCDPT4!SCDPT4_0100000001_10</vt:lpstr>
      <vt:lpstr>EMIC_23Q2_SCDPT4!SCDPT4_0100000001_11</vt:lpstr>
      <vt:lpstr>EMIC_23Q2_SCDPT4!SCDPT4_0100000001_12</vt:lpstr>
      <vt:lpstr>EMIC_23Q2_SCDPT4!SCDPT4_0100000001_13</vt:lpstr>
      <vt:lpstr>EMIC_23Q2_SCDPT4!SCDPT4_0100000001_14</vt:lpstr>
      <vt:lpstr>EMIC_23Q2_SCDPT4!SCDPT4_0100000001_15</vt:lpstr>
      <vt:lpstr>EMIC_23Q2_SCDPT4!SCDPT4_0100000001_16</vt:lpstr>
      <vt:lpstr>EMIC_23Q2_SCDPT4!SCDPT4_0100000001_17</vt:lpstr>
      <vt:lpstr>EMIC_23Q2_SCDPT4!SCDPT4_0100000001_18</vt:lpstr>
      <vt:lpstr>EMIC_23Q2_SCDPT4!SCDPT4_0100000001_19</vt:lpstr>
      <vt:lpstr>EMIC_23Q2_SCDPT4!SCDPT4_0100000001_2</vt:lpstr>
      <vt:lpstr>EMIC_23Q2_SCDPT4!SCDPT4_0100000001_20</vt:lpstr>
      <vt:lpstr>EMIC_23Q2_SCDPT4!SCDPT4_0100000001_21</vt:lpstr>
      <vt:lpstr>EMIC_23Q2_SCDPT4!SCDPT4_0100000001_22.01</vt:lpstr>
      <vt:lpstr>EMIC_23Q2_SCDPT4!SCDPT4_0100000001_22.02</vt:lpstr>
      <vt:lpstr>EMIC_23Q2_SCDPT4!SCDPT4_0100000001_22.03</vt:lpstr>
      <vt:lpstr>EMIC_23Q2_SCDPT4!SCDPT4_0100000001_24</vt:lpstr>
      <vt:lpstr>EMIC_23Q2_SCDPT4!SCDPT4_0100000001_25</vt:lpstr>
      <vt:lpstr>EMIC_23Q2_SCDPT4!SCDPT4_0100000001_26</vt:lpstr>
      <vt:lpstr>EMIC_23Q2_SCDPT4!SCDPT4_0100000001_27</vt:lpstr>
      <vt:lpstr>EMIC_23Q2_SCDPT4!SCDPT4_0100000001_28</vt:lpstr>
      <vt:lpstr>EMIC_23Q2_SCDPT4!SCDPT4_0100000001_29</vt:lpstr>
      <vt:lpstr>EMIC_23Q2_SCDPT4!SCDPT4_0100000001_3</vt:lpstr>
      <vt:lpstr>EMIC_23Q2_SCDPT4!SCDPT4_0100000001_4</vt:lpstr>
      <vt:lpstr>EMIC_23Q2_SCDPT4!SCDPT4_0100000001_5</vt:lpstr>
      <vt:lpstr>EMIC_23Q2_SCDPT4!SCDPT4_0100000001_7</vt:lpstr>
      <vt:lpstr>EMIC_23Q2_SCDPT4!SCDPT4_0100000001_8</vt:lpstr>
      <vt:lpstr>EMIC_23Q2_SCDPT4!SCDPT4_0100000001_9</vt:lpstr>
      <vt:lpstr>EMIC_23Q2_SCDPT4!SCDPT4_0109999999_10</vt:lpstr>
      <vt:lpstr>EMIC_23Q2_SCDPT4!SCDPT4_0109999999_11</vt:lpstr>
      <vt:lpstr>EMIC_23Q2_SCDPT4!SCDPT4_0109999999_12</vt:lpstr>
      <vt:lpstr>EMIC_23Q2_SCDPT4!SCDPT4_0109999999_13</vt:lpstr>
      <vt:lpstr>EMIC_23Q2_SCDPT4!SCDPT4_0109999999_14</vt:lpstr>
      <vt:lpstr>EMIC_23Q2_SCDPT4!SCDPT4_0109999999_15</vt:lpstr>
      <vt:lpstr>EMIC_23Q2_SCDPT4!SCDPT4_0109999999_16</vt:lpstr>
      <vt:lpstr>EMIC_23Q2_SCDPT4!SCDPT4_0109999999_17</vt:lpstr>
      <vt:lpstr>EMIC_23Q2_SCDPT4!SCDPT4_0109999999_18</vt:lpstr>
      <vt:lpstr>EMIC_23Q2_SCDPT4!SCDPT4_0109999999_19</vt:lpstr>
      <vt:lpstr>EMIC_23Q2_SCDPT4!SCDPT4_0109999999_20</vt:lpstr>
      <vt:lpstr>EMIC_23Q2_SCDPT4!SCDPT4_0109999999_7</vt:lpstr>
      <vt:lpstr>EMIC_23Q2_SCDPT4!SCDPT4_0109999999_8</vt:lpstr>
      <vt:lpstr>EMIC_23Q2_SCDPT4!SCDPT4_0109999999_9</vt:lpstr>
      <vt:lpstr>EMIC_23Q2_SCDPT4!SCDPT4_0300000000_1</vt:lpstr>
      <vt:lpstr>EMIC_23Q2_SCDPT4!SCDPT4_0300000000_10</vt:lpstr>
      <vt:lpstr>EMIC_23Q2_SCDPT4!SCDPT4_0300000000_11</vt:lpstr>
      <vt:lpstr>EMIC_23Q2_SCDPT4!SCDPT4_0300000000_12</vt:lpstr>
      <vt:lpstr>EMIC_23Q2_SCDPT4!SCDPT4_0300000000_13</vt:lpstr>
      <vt:lpstr>EMIC_23Q2_SCDPT4!SCDPT4_0300000000_14</vt:lpstr>
      <vt:lpstr>EMIC_23Q2_SCDPT4!SCDPT4_0300000000_15</vt:lpstr>
      <vt:lpstr>EMIC_23Q2_SCDPT4!SCDPT4_0300000000_16</vt:lpstr>
      <vt:lpstr>EMIC_23Q2_SCDPT4!SCDPT4_0300000000_17</vt:lpstr>
      <vt:lpstr>EMIC_23Q2_SCDPT4!SCDPT4_0300000000_18</vt:lpstr>
      <vt:lpstr>EMIC_23Q2_SCDPT4!SCDPT4_0300000000_19</vt:lpstr>
      <vt:lpstr>EMIC_23Q2_SCDPT4!SCDPT4_0300000000_2</vt:lpstr>
      <vt:lpstr>EMIC_23Q2_SCDPT4!SCDPT4_0300000000_20</vt:lpstr>
      <vt:lpstr>EMIC_23Q2_SCDPT4!SCDPT4_0300000000_21</vt:lpstr>
      <vt:lpstr>EMIC_23Q2_SCDPT4!SCDPT4_0300000000_22.01</vt:lpstr>
      <vt:lpstr>EMIC_23Q2_SCDPT4!SCDPT4_0300000000_22.02</vt:lpstr>
      <vt:lpstr>EMIC_23Q2_SCDPT4!SCDPT4_0300000000_22.03</vt:lpstr>
      <vt:lpstr>EMIC_23Q2_SCDPT4!SCDPT4_0300000000_24</vt:lpstr>
      <vt:lpstr>EMIC_23Q2_SCDPT4!SCDPT4_0300000000_25</vt:lpstr>
      <vt:lpstr>EMIC_23Q2_SCDPT4!SCDPT4_0300000000_26</vt:lpstr>
      <vt:lpstr>EMIC_23Q2_SCDPT4!SCDPT4_0300000000_27</vt:lpstr>
      <vt:lpstr>EMIC_23Q2_SCDPT4!SCDPT4_0300000000_28</vt:lpstr>
      <vt:lpstr>EMIC_23Q2_SCDPT4!SCDPT4_0300000000_29</vt:lpstr>
      <vt:lpstr>EMIC_23Q2_SCDPT4!SCDPT4_0300000000_3</vt:lpstr>
      <vt:lpstr>EMIC_23Q2_SCDPT4!SCDPT4_0300000000_4</vt:lpstr>
      <vt:lpstr>EMIC_23Q2_SCDPT4!SCDPT4_0300000000_5</vt:lpstr>
      <vt:lpstr>EMIC_23Q2_SCDPT4!SCDPT4_0300000000_7</vt:lpstr>
      <vt:lpstr>EMIC_23Q2_SCDPT4!SCDPT4_0300000000_8</vt:lpstr>
      <vt:lpstr>EMIC_23Q2_SCDPT4!SCDPT4_0300000000_9</vt:lpstr>
      <vt:lpstr>EMIC_23Q2_SCDPT4!SCDPT4_0300000000_Range</vt:lpstr>
      <vt:lpstr>EMIC_23Q2_SCDPT4!SCDPT4_0309999999_10</vt:lpstr>
      <vt:lpstr>EMIC_23Q2_SCDPT4!SCDPT4_0309999999_11</vt:lpstr>
      <vt:lpstr>EMIC_23Q2_SCDPT4!SCDPT4_0309999999_12</vt:lpstr>
      <vt:lpstr>EMIC_23Q2_SCDPT4!SCDPT4_0309999999_13</vt:lpstr>
      <vt:lpstr>EMIC_23Q2_SCDPT4!SCDPT4_0309999999_14</vt:lpstr>
      <vt:lpstr>EMIC_23Q2_SCDPT4!SCDPT4_0309999999_15</vt:lpstr>
      <vt:lpstr>EMIC_23Q2_SCDPT4!SCDPT4_0309999999_16</vt:lpstr>
      <vt:lpstr>EMIC_23Q2_SCDPT4!SCDPT4_0309999999_17</vt:lpstr>
      <vt:lpstr>EMIC_23Q2_SCDPT4!SCDPT4_0309999999_18</vt:lpstr>
      <vt:lpstr>EMIC_23Q2_SCDPT4!SCDPT4_0309999999_19</vt:lpstr>
      <vt:lpstr>EMIC_23Q2_SCDPT4!SCDPT4_0309999999_20</vt:lpstr>
      <vt:lpstr>EMIC_23Q2_SCDPT4!SCDPT4_0309999999_7</vt:lpstr>
      <vt:lpstr>EMIC_23Q2_SCDPT4!SCDPT4_0309999999_8</vt:lpstr>
      <vt:lpstr>EMIC_23Q2_SCDPT4!SCDPT4_0309999999_9</vt:lpstr>
      <vt:lpstr>EMIC_23Q2_SCDPT4!SCDPT4_0500000000_1</vt:lpstr>
      <vt:lpstr>EMIC_23Q2_SCDPT4!SCDPT4_0500000000_10</vt:lpstr>
      <vt:lpstr>EMIC_23Q2_SCDPT4!SCDPT4_0500000000_11</vt:lpstr>
      <vt:lpstr>EMIC_23Q2_SCDPT4!SCDPT4_0500000000_12</vt:lpstr>
      <vt:lpstr>EMIC_23Q2_SCDPT4!SCDPT4_0500000000_13</vt:lpstr>
      <vt:lpstr>EMIC_23Q2_SCDPT4!SCDPT4_0500000000_14</vt:lpstr>
      <vt:lpstr>EMIC_23Q2_SCDPT4!SCDPT4_0500000000_15</vt:lpstr>
      <vt:lpstr>EMIC_23Q2_SCDPT4!SCDPT4_0500000000_16</vt:lpstr>
      <vt:lpstr>EMIC_23Q2_SCDPT4!SCDPT4_0500000000_17</vt:lpstr>
      <vt:lpstr>EMIC_23Q2_SCDPT4!SCDPT4_0500000000_18</vt:lpstr>
      <vt:lpstr>EMIC_23Q2_SCDPT4!SCDPT4_0500000000_19</vt:lpstr>
      <vt:lpstr>EMIC_23Q2_SCDPT4!SCDPT4_0500000000_2</vt:lpstr>
      <vt:lpstr>EMIC_23Q2_SCDPT4!SCDPT4_0500000000_20</vt:lpstr>
      <vt:lpstr>EMIC_23Q2_SCDPT4!SCDPT4_0500000000_21</vt:lpstr>
      <vt:lpstr>EMIC_23Q2_SCDPT4!SCDPT4_0500000000_22.01</vt:lpstr>
      <vt:lpstr>EMIC_23Q2_SCDPT4!SCDPT4_0500000000_22.02</vt:lpstr>
      <vt:lpstr>EMIC_23Q2_SCDPT4!SCDPT4_0500000000_22.03</vt:lpstr>
      <vt:lpstr>EMIC_23Q2_SCDPT4!SCDPT4_0500000000_23</vt:lpstr>
      <vt:lpstr>EMIC_23Q2_SCDPT4!SCDPT4_0500000000_24</vt:lpstr>
      <vt:lpstr>EMIC_23Q2_SCDPT4!SCDPT4_0500000000_25</vt:lpstr>
      <vt:lpstr>EMIC_23Q2_SCDPT4!SCDPT4_0500000000_26</vt:lpstr>
      <vt:lpstr>EMIC_23Q2_SCDPT4!SCDPT4_0500000000_27</vt:lpstr>
      <vt:lpstr>EMIC_23Q2_SCDPT4!SCDPT4_0500000000_28</vt:lpstr>
      <vt:lpstr>EMIC_23Q2_SCDPT4!SCDPT4_0500000000_29</vt:lpstr>
      <vt:lpstr>EMIC_23Q2_SCDPT4!SCDPT4_0500000000_3</vt:lpstr>
      <vt:lpstr>EMIC_23Q2_SCDPT4!SCDPT4_0500000000_4</vt:lpstr>
      <vt:lpstr>EMIC_23Q2_SCDPT4!SCDPT4_0500000000_5</vt:lpstr>
      <vt:lpstr>EMIC_23Q2_SCDPT4!SCDPT4_0500000000_7</vt:lpstr>
      <vt:lpstr>EMIC_23Q2_SCDPT4!SCDPT4_0500000000_8</vt:lpstr>
      <vt:lpstr>EMIC_23Q2_SCDPT4!SCDPT4_0500000000_9</vt:lpstr>
      <vt:lpstr>EMIC_23Q2_SCDPT4!SCDPT4_0500000000_Range</vt:lpstr>
      <vt:lpstr>EMIC_23Q2_SCDPT4!SCDPT4_0509999999_10</vt:lpstr>
      <vt:lpstr>EMIC_23Q2_SCDPT4!SCDPT4_0509999999_11</vt:lpstr>
      <vt:lpstr>EMIC_23Q2_SCDPT4!SCDPT4_0509999999_12</vt:lpstr>
      <vt:lpstr>EMIC_23Q2_SCDPT4!SCDPT4_0509999999_13</vt:lpstr>
      <vt:lpstr>EMIC_23Q2_SCDPT4!SCDPT4_0509999999_14</vt:lpstr>
      <vt:lpstr>EMIC_23Q2_SCDPT4!SCDPT4_0509999999_15</vt:lpstr>
      <vt:lpstr>EMIC_23Q2_SCDPT4!SCDPT4_0509999999_16</vt:lpstr>
      <vt:lpstr>EMIC_23Q2_SCDPT4!SCDPT4_0509999999_17</vt:lpstr>
      <vt:lpstr>EMIC_23Q2_SCDPT4!SCDPT4_0509999999_18</vt:lpstr>
      <vt:lpstr>EMIC_23Q2_SCDPT4!SCDPT4_0509999999_19</vt:lpstr>
      <vt:lpstr>EMIC_23Q2_SCDPT4!SCDPT4_0509999999_20</vt:lpstr>
      <vt:lpstr>EMIC_23Q2_SCDPT4!SCDPT4_0509999999_7</vt:lpstr>
      <vt:lpstr>EMIC_23Q2_SCDPT4!SCDPT4_0509999999_8</vt:lpstr>
      <vt:lpstr>EMIC_23Q2_SCDPT4!SCDPT4_0509999999_9</vt:lpstr>
      <vt:lpstr>EMIC_23Q2_SCDPT4!SCDPT4_0700000000_1</vt:lpstr>
      <vt:lpstr>EMIC_23Q2_SCDPT4!SCDPT4_0700000000_10</vt:lpstr>
      <vt:lpstr>EMIC_23Q2_SCDPT4!SCDPT4_0700000000_11</vt:lpstr>
      <vt:lpstr>EMIC_23Q2_SCDPT4!SCDPT4_0700000000_12</vt:lpstr>
      <vt:lpstr>EMIC_23Q2_SCDPT4!SCDPT4_0700000000_13</vt:lpstr>
      <vt:lpstr>EMIC_23Q2_SCDPT4!SCDPT4_0700000000_14</vt:lpstr>
      <vt:lpstr>EMIC_23Q2_SCDPT4!SCDPT4_0700000000_15</vt:lpstr>
      <vt:lpstr>EMIC_23Q2_SCDPT4!SCDPT4_0700000000_16</vt:lpstr>
      <vt:lpstr>EMIC_23Q2_SCDPT4!SCDPT4_0700000000_17</vt:lpstr>
      <vt:lpstr>EMIC_23Q2_SCDPT4!SCDPT4_0700000000_18</vt:lpstr>
      <vt:lpstr>EMIC_23Q2_SCDPT4!SCDPT4_0700000000_19</vt:lpstr>
      <vt:lpstr>EMIC_23Q2_SCDPT4!SCDPT4_0700000000_2</vt:lpstr>
      <vt:lpstr>EMIC_23Q2_SCDPT4!SCDPT4_0700000000_20</vt:lpstr>
      <vt:lpstr>EMIC_23Q2_SCDPT4!SCDPT4_0700000000_21</vt:lpstr>
      <vt:lpstr>EMIC_23Q2_SCDPT4!SCDPT4_0700000000_22.01</vt:lpstr>
      <vt:lpstr>EMIC_23Q2_SCDPT4!SCDPT4_0700000000_22.02</vt:lpstr>
      <vt:lpstr>EMIC_23Q2_SCDPT4!SCDPT4_0700000000_22.03</vt:lpstr>
      <vt:lpstr>EMIC_23Q2_SCDPT4!SCDPT4_0700000000_23</vt:lpstr>
      <vt:lpstr>EMIC_23Q2_SCDPT4!SCDPT4_0700000000_24</vt:lpstr>
      <vt:lpstr>EMIC_23Q2_SCDPT4!SCDPT4_0700000000_25</vt:lpstr>
      <vt:lpstr>EMIC_23Q2_SCDPT4!SCDPT4_0700000000_26</vt:lpstr>
      <vt:lpstr>EMIC_23Q2_SCDPT4!SCDPT4_0700000000_27</vt:lpstr>
      <vt:lpstr>EMIC_23Q2_SCDPT4!SCDPT4_0700000000_28</vt:lpstr>
      <vt:lpstr>EMIC_23Q2_SCDPT4!SCDPT4_0700000000_29</vt:lpstr>
      <vt:lpstr>EMIC_23Q2_SCDPT4!SCDPT4_0700000000_3</vt:lpstr>
      <vt:lpstr>EMIC_23Q2_SCDPT4!SCDPT4_0700000000_4</vt:lpstr>
      <vt:lpstr>EMIC_23Q2_SCDPT4!SCDPT4_0700000000_5</vt:lpstr>
      <vt:lpstr>EMIC_23Q2_SCDPT4!SCDPT4_0700000000_7</vt:lpstr>
      <vt:lpstr>EMIC_23Q2_SCDPT4!SCDPT4_0700000000_8</vt:lpstr>
      <vt:lpstr>EMIC_23Q2_SCDPT4!SCDPT4_0700000000_9</vt:lpstr>
      <vt:lpstr>EMIC_23Q2_SCDPT4!SCDPT4_0700000000_Range</vt:lpstr>
      <vt:lpstr>EMIC_23Q2_SCDPT4!SCDPT4_0709999999_10</vt:lpstr>
      <vt:lpstr>EMIC_23Q2_SCDPT4!SCDPT4_0709999999_11</vt:lpstr>
      <vt:lpstr>EMIC_23Q2_SCDPT4!SCDPT4_0709999999_12</vt:lpstr>
      <vt:lpstr>EMIC_23Q2_SCDPT4!SCDPT4_0709999999_13</vt:lpstr>
      <vt:lpstr>EMIC_23Q2_SCDPT4!SCDPT4_0709999999_14</vt:lpstr>
      <vt:lpstr>EMIC_23Q2_SCDPT4!SCDPT4_0709999999_15</vt:lpstr>
      <vt:lpstr>EMIC_23Q2_SCDPT4!SCDPT4_0709999999_16</vt:lpstr>
      <vt:lpstr>EMIC_23Q2_SCDPT4!SCDPT4_0709999999_17</vt:lpstr>
      <vt:lpstr>EMIC_23Q2_SCDPT4!SCDPT4_0709999999_18</vt:lpstr>
      <vt:lpstr>EMIC_23Q2_SCDPT4!SCDPT4_0709999999_19</vt:lpstr>
      <vt:lpstr>EMIC_23Q2_SCDPT4!SCDPT4_0709999999_20</vt:lpstr>
      <vt:lpstr>EMIC_23Q2_SCDPT4!SCDPT4_0709999999_7</vt:lpstr>
      <vt:lpstr>EMIC_23Q2_SCDPT4!SCDPT4_0709999999_8</vt:lpstr>
      <vt:lpstr>EMIC_23Q2_SCDPT4!SCDPT4_0709999999_9</vt:lpstr>
      <vt:lpstr>EMIC_23Q2_SCDPT4!SCDPT4_0900000000_1</vt:lpstr>
      <vt:lpstr>EMIC_23Q2_SCDPT4!SCDPT4_0900000000_10</vt:lpstr>
      <vt:lpstr>EMIC_23Q2_SCDPT4!SCDPT4_0900000000_11</vt:lpstr>
      <vt:lpstr>EMIC_23Q2_SCDPT4!SCDPT4_0900000000_12</vt:lpstr>
      <vt:lpstr>EMIC_23Q2_SCDPT4!SCDPT4_0900000000_13</vt:lpstr>
      <vt:lpstr>EMIC_23Q2_SCDPT4!SCDPT4_0900000000_14</vt:lpstr>
      <vt:lpstr>EMIC_23Q2_SCDPT4!SCDPT4_0900000000_15</vt:lpstr>
      <vt:lpstr>EMIC_23Q2_SCDPT4!SCDPT4_0900000000_16</vt:lpstr>
      <vt:lpstr>EMIC_23Q2_SCDPT4!SCDPT4_0900000000_17</vt:lpstr>
      <vt:lpstr>EMIC_23Q2_SCDPT4!SCDPT4_0900000000_18</vt:lpstr>
      <vt:lpstr>EMIC_23Q2_SCDPT4!SCDPT4_0900000000_19</vt:lpstr>
      <vt:lpstr>EMIC_23Q2_SCDPT4!SCDPT4_0900000000_2</vt:lpstr>
      <vt:lpstr>EMIC_23Q2_SCDPT4!SCDPT4_0900000000_20</vt:lpstr>
      <vt:lpstr>EMIC_23Q2_SCDPT4!SCDPT4_0900000000_21</vt:lpstr>
      <vt:lpstr>EMIC_23Q2_SCDPT4!SCDPT4_0900000000_22.01</vt:lpstr>
      <vt:lpstr>EMIC_23Q2_SCDPT4!SCDPT4_0900000000_22.02</vt:lpstr>
      <vt:lpstr>EMIC_23Q2_SCDPT4!SCDPT4_0900000000_22.03</vt:lpstr>
      <vt:lpstr>EMIC_23Q2_SCDPT4!SCDPT4_0900000000_23</vt:lpstr>
      <vt:lpstr>EMIC_23Q2_SCDPT4!SCDPT4_0900000000_24</vt:lpstr>
      <vt:lpstr>EMIC_23Q2_SCDPT4!SCDPT4_0900000000_25</vt:lpstr>
      <vt:lpstr>EMIC_23Q2_SCDPT4!SCDPT4_0900000000_26</vt:lpstr>
      <vt:lpstr>EMIC_23Q2_SCDPT4!SCDPT4_0900000000_27</vt:lpstr>
      <vt:lpstr>EMIC_23Q2_SCDPT4!SCDPT4_0900000000_28</vt:lpstr>
      <vt:lpstr>EMIC_23Q2_SCDPT4!SCDPT4_0900000000_29</vt:lpstr>
      <vt:lpstr>EMIC_23Q2_SCDPT4!SCDPT4_0900000000_3</vt:lpstr>
      <vt:lpstr>EMIC_23Q2_SCDPT4!SCDPT4_0900000000_4</vt:lpstr>
      <vt:lpstr>EMIC_23Q2_SCDPT4!SCDPT4_0900000000_5</vt:lpstr>
      <vt:lpstr>EMIC_23Q2_SCDPT4!SCDPT4_0900000000_7</vt:lpstr>
      <vt:lpstr>EMIC_23Q2_SCDPT4!SCDPT4_0900000000_8</vt:lpstr>
      <vt:lpstr>EMIC_23Q2_SCDPT4!SCDPT4_0900000000_9</vt:lpstr>
      <vt:lpstr>EMIC_23Q2_SCDPT4!SCDPT4_0900000000_Range</vt:lpstr>
      <vt:lpstr>EMIC_23Q2_SCDPT4!SCDPT4_0909999999_10</vt:lpstr>
      <vt:lpstr>EMIC_23Q2_SCDPT4!SCDPT4_0909999999_11</vt:lpstr>
      <vt:lpstr>EMIC_23Q2_SCDPT4!SCDPT4_0909999999_12</vt:lpstr>
      <vt:lpstr>EMIC_23Q2_SCDPT4!SCDPT4_0909999999_13</vt:lpstr>
      <vt:lpstr>EMIC_23Q2_SCDPT4!SCDPT4_0909999999_14</vt:lpstr>
      <vt:lpstr>EMIC_23Q2_SCDPT4!SCDPT4_0909999999_15</vt:lpstr>
      <vt:lpstr>EMIC_23Q2_SCDPT4!SCDPT4_0909999999_16</vt:lpstr>
      <vt:lpstr>EMIC_23Q2_SCDPT4!SCDPT4_0909999999_17</vt:lpstr>
      <vt:lpstr>EMIC_23Q2_SCDPT4!SCDPT4_0909999999_18</vt:lpstr>
      <vt:lpstr>EMIC_23Q2_SCDPT4!SCDPT4_0909999999_19</vt:lpstr>
      <vt:lpstr>EMIC_23Q2_SCDPT4!SCDPT4_0909999999_20</vt:lpstr>
      <vt:lpstr>EMIC_23Q2_SCDPT4!SCDPT4_0909999999_7</vt:lpstr>
      <vt:lpstr>EMIC_23Q2_SCDPT4!SCDPT4_0909999999_8</vt:lpstr>
      <vt:lpstr>EMIC_23Q2_SCDPT4!SCDPT4_0909999999_9</vt:lpstr>
      <vt:lpstr>EMIC_23Q2_SCDPT4!SCDPT4_1100000000_Range</vt:lpstr>
      <vt:lpstr>EMIC_23Q2_SCDPT4!SCDPT4_1100000001_1</vt:lpstr>
      <vt:lpstr>EMIC_23Q2_SCDPT4!SCDPT4_1100000001_10</vt:lpstr>
      <vt:lpstr>EMIC_23Q2_SCDPT4!SCDPT4_1100000001_11</vt:lpstr>
      <vt:lpstr>EMIC_23Q2_SCDPT4!SCDPT4_1100000001_12</vt:lpstr>
      <vt:lpstr>EMIC_23Q2_SCDPT4!SCDPT4_1100000001_13</vt:lpstr>
      <vt:lpstr>EMIC_23Q2_SCDPT4!SCDPT4_1100000001_14</vt:lpstr>
      <vt:lpstr>EMIC_23Q2_SCDPT4!SCDPT4_1100000001_15</vt:lpstr>
      <vt:lpstr>EMIC_23Q2_SCDPT4!SCDPT4_1100000001_16</vt:lpstr>
      <vt:lpstr>EMIC_23Q2_SCDPT4!SCDPT4_1100000001_17</vt:lpstr>
      <vt:lpstr>EMIC_23Q2_SCDPT4!SCDPT4_1100000001_18</vt:lpstr>
      <vt:lpstr>EMIC_23Q2_SCDPT4!SCDPT4_1100000001_19</vt:lpstr>
      <vt:lpstr>EMIC_23Q2_SCDPT4!SCDPT4_1100000001_2</vt:lpstr>
      <vt:lpstr>EMIC_23Q2_SCDPT4!SCDPT4_1100000001_20</vt:lpstr>
      <vt:lpstr>EMIC_23Q2_SCDPT4!SCDPT4_1100000001_21</vt:lpstr>
      <vt:lpstr>EMIC_23Q2_SCDPT4!SCDPT4_1100000001_22.01</vt:lpstr>
      <vt:lpstr>EMIC_23Q2_SCDPT4!SCDPT4_1100000001_22.02</vt:lpstr>
      <vt:lpstr>EMIC_23Q2_SCDPT4!SCDPT4_1100000001_22.03</vt:lpstr>
      <vt:lpstr>EMIC_23Q2_SCDPT4!SCDPT4_1100000001_24</vt:lpstr>
      <vt:lpstr>EMIC_23Q2_SCDPT4!SCDPT4_1100000001_25</vt:lpstr>
      <vt:lpstr>EMIC_23Q2_SCDPT4!SCDPT4_1100000001_26</vt:lpstr>
      <vt:lpstr>EMIC_23Q2_SCDPT4!SCDPT4_1100000001_27</vt:lpstr>
      <vt:lpstr>EMIC_23Q2_SCDPT4!SCDPT4_1100000001_28</vt:lpstr>
      <vt:lpstr>EMIC_23Q2_SCDPT4!SCDPT4_1100000001_29</vt:lpstr>
      <vt:lpstr>EMIC_23Q2_SCDPT4!SCDPT4_1100000001_3</vt:lpstr>
      <vt:lpstr>EMIC_23Q2_SCDPT4!SCDPT4_1100000001_4</vt:lpstr>
      <vt:lpstr>EMIC_23Q2_SCDPT4!SCDPT4_1100000001_5</vt:lpstr>
      <vt:lpstr>EMIC_23Q2_SCDPT4!SCDPT4_1100000001_7</vt:lpstr>
      <vt:lpstr>EMIC_23Q2_SCDPT4!SCDPT4_1100000001_8</vt:lpstr>
      <vt:lpstr>EMIC_23Q2_SCDPT4!SCDPT4_1100000001_9</vt:lpstr>
      <vt:lpstr>EMIC_23Q2_SCDPT4!SCDPT4_1100000199_1</vt:lpstr>
      <vt:lpstr>EMIC_23Q2_SCDPT4!SCDPT4_1100000199_10</vt:lpstr>
      <vt:lpstr>EMIC_23Q2_SCDPT4!SCDPT4_1100000199_11</vt:lpstr>
      <vt:lpstr>EMIC_23Q2_SCDPT4!SCDPT4_1100000199_12</vt:lpstr>
      <vt:lpstr>EMIC_23Q2_SCDPT4!SCDPT4_1100000199_13</vt:lpstr>
      <vt:lpstr>EMIC_23Q2_SCDPT4!SCDPT4_1100000199_14</vt:lpstr>
      <vt:lpstr>EMIC_23Q2_SCDPT4!SCDPT4_1100000199_15</vt:lpstr>
      <vt:lpstr>EMIC_23Q2_SCDPT4!SCDPT4_1100000199_16</vt:lpstr>
      <vt:lpstr>EMIC_23Q2_SCDPT4!SCDPT4_1100000199_17</vt:lpstr>
      <vt:lpstr>EMIC_23Q2_SCDPT4!SCDPT4_1100000199_18</vt:lpstr>
      <vt:lpstr>EMIC_23Q2_SCDPT4!SCDPT4_1100000199_19</vt:lpstr>
      <vt:lpstr>EMIC_23Q2_SCDPT4!SCDPT4_1100000199_2</vt:lpstr>
      <vt:lpstr>EMIC_23Q2_SCDPT4!SCDPT4_1100000199_20</vt:lpstr>
      <vt:lpstr>EMIC_23Q2_SCDPT4!SCDPT4_1100000199_21</vt:lpstr>
      <vt:lpstr>EMIC_23Q2_SCDPT4!SCDPT4_1100000199_22.01</vt:lpstr>
      <vt:lpstr>EMIC_23Q2_SCDPT4!SCDPT4_1100000199_22.02</vt:lpstr>
      <vt:lpstr>EMIC_23Q2_SCDPT4!SCDPT4_1100000199_22.03</vt:lpstr>
      <vt:lpstr>EMIC_23Q2_SCDPT4!SCDPT4_1100000199_24</vt:lpstr>
      <vt:lpstr>EMIC_23Q2_SCDPT4!SCDPT4_1100000199_25</vt:lpstr>
      <vt:lpstr>EMIC_23Q2_SCDPT4!SCDPT4_1100000199_26</vt:lpstr>
      <vt:lpstr>EMIC_23Q2_SCDPT4!SCDPT4_1100000199_27</vt:lpstr>
      <vt:lpstr>EMIC_23Q2_SCDPT4!SCDPT4_1100000199_28</vt:lpstr>
      <vt:lpstr>EMIC_23Q2_SCDPT4!SCDPT4_1100000199_29</vt:lpstr>
      <vt:lpstr>EMIC_23Q2_SCDPT4!SCDPT4_1100000199_3</vt:lpstr>
      <vt:lpstr>EMIC_23Q2_SCDPT4!SCDPT4_1100000199_4</vt:lpstr>
      <vt:lpstr>EMIC_23Q2_SCDPT4!SCDPT4_1100000199_5</vt:lpstr>
      <vt:lpstr>EMIC_23Q2_SCDPT4!SCDPT4_1100000199_7</vt:lpstr>
      <vt:lpstr>EMIC_23Q2_SCDPT4!SCDPT4_1100000199_8</vt:lpstr>
      <vt:lpstr>EMIC_23Q2_SCDPT4!SCDPT4_1100000199_9</vt:lpstr>
      <vt:lpstr>EMIC_23Q2_SCDPT4!SCDPT4_1109999999_10</vt:lpstr>
      <vt:lpstr>EMIC_23Q2_SCDPT4!SCDPT4_1109999999_11</vt:lpstr>
      <vt:lpstr>EMIC_23Q2_SCDPT4!SCDPT4_1109999999_12</vt:lpstr>
      <vt:lpstr>EMIC_23Q2_SCDPT4!SCDPT4_1109999999_13</vt:lpstr>
      <vt:lpstr>EMIC_23Q2_SCDPT4!SCDPT4_1109999999_14</vt:lpstr>
      <vt:lpstr>EMIC_23Q2_SCDPT4!SCDPT4_1109999999_15</vt:lpstr>
      <vt:lpstr>EMIC_23Q2_SCDPT4!SCDPT4_1109999999_16</vt:lpstr>
      <vt:lpstr>EMIC_23Q2_SCDPT4!SCDPT4_1109999999_17</vt:lpstr>
      <vt:lpstr>EMIC_23Q2_SCDPT4!SCDPT4_1109999999_18</vt:lpstr>
      <vt:lpstr>EMIC_23Q2_SCDPT4!SCDPT4_1109999999_19</vt:lpstr>
      <vt:lpstr>EMIC_23Q2_SCDPT4!SCDPT4_1109999999_20</vt:lpstr>
      <vt:lpstr>EMIC_23Q2_SCDPT4!SCDPT4_1109999999_7</vt:lpstr>
      <vt:lpstr>EMIC_23Q2_SCDPT4!SCDPT4_1109999999_8</vt:lpstr>
      <vt:lpstr>EMIC_23Q2_SCDPT4!SCDPT4_1109999999_9</vt:lpstr>
      <vt:lpstr>EMIC_23Q2_SCDPT4!SCDPT4_1300000000_1</vt:lpstr>
      <vt:lpstr>EMIC_23Q2_SCDPT4!SCDPT4_1300000000_10</vt:lpstr>
      <vt:lpstr>EMIC_23Q2_SCDPT4!SCDPT4_1300000000_11</vt:lpstr>
      <vt:lpstr>EMIC_23Q2_SCDPT4!SCDPT4_1300000000_12</vt:lpstr>
      <vt:lpstr>EMIC_23Q2_SCDPT4!SCDPT4_1300000000_13</vt:lpstr>
      <vt:lpstr>EMIC_23Q2_SCDPT4!SCDPT4_1300000000_14</vt:lpstr>
      <vt:lpstr>EMIC_23Q2_SCDPT4!SCDPT4_1300000000_15</vt:lpstr>
      <vt:lpstr>EMIC_23Q2_SCDPT4!SCDPT4_1300000000_16</vt:lpstr>
      <vt:lpstr>EMIC_23Q2_SCDPT4!SCDPT4_1300000000_17</vt:lpstr>
      <vt:lpstr>EMIC_23Q2_SCDPT4!SCDPT4_1300000000_18</vt:lpstr>
      <vt:lpstr>EMIC_23Q2_SCDPT4!SCDPT4_1300000000_19</vt:lpstr>
      <vt:lpstr>EMIC_23Q2_SCDPT4!SCDPT4_1300000000_2</vt:lpstr>
      <vt:lpstr>EMIC_23Q2_SCDPT4!SCDPT4_1300000000_20</vt:lpstr>
      <vt:lpstr>EMIC_23Q2_SCDPT4!SCDPT4_1300000000_21</vt:lpstr>
      <vt:lpstr>EMIC_23Q2_SCDPT4!SCDPT4_1300000000_22.01</vt:lpstr>
      <vt:lpstr>EMIC_23Q2_SCDPT4!SCDPT4_1300000000_22.02</vt:lpstr>
      <vt:lpstr>EMIC_23Q2_SCDPT4!SCDPT4_1300000000_22.03</vt:lpstr>
      <vt:lpstr>EMIC_23Q2_SCDPT4!SCDPT4_1300000000_24</vt:lpstr>
      <vt:lpstr>EMIC_23Q2_SCDPT4!SCDPT4_1300000000_25</vt:lpstr>
      <vt:lpstr>EMIC_23Q2_SCDPT4!SCDPT4_1300000000_26</vt:lpstr>
      <vt:lpstr>EMIC_23Q2_SCDPT4!SCDPT4_1300000000_27</vt:lpstr>
      <vt:lpstr>EMIC_23Q2_SCDPT4!SCDPT4_1300000000_28</vt:lpstr>
      <vt:lpstr>EMIC_23Q2_SCDPT4!SCDPT4_1300000000_29</vt:lpstr>
      <vt:lpstr>EMIC_23Q2_SCDPT4!SCDPT4_1300000000_3</vt:lpstr>
      <vt:lpstr>EMIC_23Q2_SCDPT4!SCDPT4_1300000000_4</vt:lpstr>
      <vt:lpstr>EMIC_23Q2_SCDPT4!SCDPT4_1300000000_5</vt:lpstr>
      <vt:lpstr>EMIC_23Q2_SCDPT4!SCDPT4_1300000000_7</vt:lpstr>
      <vt:lpstr>EMIC_23Q2_SCDPT4!SCDPT4_1300000000_8</vt:lpstr>
      <vt:lpstr>EMIC_23Q2_SCDPT4!SCDPT4_1300000000_9</vt:lpstr>
      <vt:lpstr>EMIC_23Q2_SCDPT4!SCDPT4_1300000000_Range</vt:lpstr>
      <vt:lpstr>EMIC_23Q2_SCDPT4!SCDPT4_1309999999_10</vt:lpstr>
      <vt:lpstr>EMIC_23Q2_SCDPT4!SCDPT4_1309999999_11</vt:lpstr>
      <vt:lpstr>EMIC_23Q2_SCDPT4!SCDPT4_1309999999_12</vt:lpstr>
      <vt:lpstr>EMIC_23Q2_SCDPT4!SCDPT4_1309999999_13</vt:lpstr>
      <vt:lpstr>EMIC_23Q2_SCDPT4!SCDPT4_1309999999_14</vt:lpstr>
      <vt:lpstr>EMIC_23Q2_SCDPT4!SCDPT4_1309999999_15</vt:lpstr>
      <vt:lpstr>EMIC_23Q2_SCDPT4!SCDPT4_1309999999_16</vt:lpstr>
      <vt:lpstr>EMIC_23Q2_SCDPT4!SCDPT4_1309999999_17</vt:lpstr>
      <vt:lpstr>EMIC_23Q2_SCDPT4!SCDPT4_1309999999_18</vt:lpstr>
      <vt:lpstr>EMIC_23Q2_SCDPT4!SCDPT4_1309999999_19</vt:lpstr>
      <vt:lpstr>EMIC_23Q2_SCDPT4!SCDPT4_1309999999_20</vt:lpstr>
      <vt:lpstr>EMIC_23Q2_SCDPT4!SCDPT4_1309999999_7</vt:lpstr>
      <vt:lpstr>EMIC_23Q2_SCDPT4!SCDPT4_1309999999_8</vt:lpstr>
      <vt:lpstr>EMIC_23Q2_SCDPT4!SCDPT4_1309999999_9</vt:lpstr>
      <vt:lpstr>EMIC_23Q2_SCDPT4!SCDPT4_1500000000_1</vt:lpstr>
      <vt:lpstr>EMIC_23Q2_SCDPT4!SCDPT4_1500000000_10</vt:lpstr>
      <vt:lpstr>EMIC_23Q2_SCDPT4!SCDPT4_1500000000_11</vt:lpstr>
      <vt:lpstr>EMIC_23Q2_SCDPT4!SCDPT4_1500000000_12</vt:lpstr>
      <vt:lpstr>EMIC_23Q2_SCDPT4!SCDPT4_1500000000_13</vt:lpstr>
      <vt:lpstr>EMIC_23Q2_SCDPT4!SCDPT4_1500000000_14</vt:lpstr>
      <vt:lpstr>EMIC_23Q2_SCDPT4!SCDPT4_1500000000_15</vt:lpstr>
      <vt:lpstr>EMIC_23Q2_SCDPT4!SCDPT4_1500000000_16</vt:lpstr>
      <vt:lpstr>EMIC_23Q2_SCDPT4!SCDPT4_1500000000_17</vt:lpstr>
      <vt:lpstr>EMIC_23Q2_SCDPT4!SCDPT4_1500000000_18</vt:lpstr>
      <vt:lpstr>EMIC_23Q2_SCDPT4!SCDPT4_1500000000_19</vt:lpstr>
      <vt:lpstr>EMIC_23Q2_SCDPT4!SCDPT4_1500000000_2</vt:lpstr>
      <vt:lpstr>EMIC_23Q2_SCDPT4!SCDPT4_1500000000_20</vt:lpstr>
      <vt:lpstr>EMIC_23Q2_SCDPT4!SCDPT4_1500000000_21</vt:lpstr>
      <vt:lpstr>EMIC_23Q2_SCDPT4!SCDPT4_1500000000_22.01</vt:lpstr>
      <vt:lpstr>EMIC_23Q2_SCDPT4!SCDPT4_1500000000_22.02</vt:lpstr>
      <vt:lpstr>EMIC_23Q2_SCDPT4!SCDPT4_1500000000_22.03</vt:lpstr>
      <vt:lpstr>EMIC_23Q2_SCDPT4!SCDPT4_1500000000_24</vt:lpstr>
      <vt:lpstr>EMIC_23Q2_SCDPT4!SCDPT4_1500000000_25</vt:lpstr>
      <vt:lpstr>EMIC_23Q2_SCDPT4!SCDPT4_1500000000_26</vt:lpstr>
      <vt:lpstr>EMIC_23Q2_SCDPT4!SCDPT4_1500000000_27</vt:lpstr>
      <vt:lpstr>EMIC_23Q2_SCDPT4!SCDPT4_1500000000_28</vt:lpstr>
      <vt:lpstr>EMIC_23Q2_SCDPT4!SCDPT4_1500000000_29</vt:lpstr>
      <vt:lpstr>EMIC_23Q2_SCDPT4!SCDPT4_1500000000_3</vt:lpstr>
      <vt:lpstr>EMIC_23Q2_SCDPT4!SCDPT4_1500000000_4</vt:lpstr>
      <vt:lpstr>EMIC_23Q2_SCDPT4!SCDPT4_1500000000_5</vt:lpstr>
      <vt:lpstr>EMIC_23Q2_SCDPT4!SCDPT4_1500000000_7</vt:lpstr>
      <vt:lpstr>EMIC_23Q2_SCDPT4!SCDPT4_1500000000_8</vt:lpstr>
      <vt:lpstr>EMIC_23Q2_SCDPT4!SCDPT4_1500000000_9</vt:lpstr>
      <vt:lpstr>EMIC_23Q2_SCDPT4!SCDPT4_1500000000_Range</vt:lpstr>
      <vt:lpstr>EMIC_23Q2_SCDPT4!SCDPT4_1509999999_10</vt:lpstr>
      <vt:lpstr>EMIC_23Q2_SCDPT4!SCDPT4_1509999999_11</vt:lpstr>
      <vt:lpstr>EMIC_23Q2_SCDPT4!SCDPT4_1509999999_12</vt:lpstr>
      <vt:lpstr>EMIC_23Q2_SCDPT4!SCDPT4_1509999999_13</vt:lpstr>
      <vt:lpstr>EMIC_23Q2_SCDPT4!SCDPT4_1509999999_14</vt:lpstr>
      <vt:lpstr>EMIC_23Q2_SCDPT4!SCDPT4_1509999999_15</vt:lpstr>
      <vt:lpstr>EMIC_23Q2_SCDPT4!SCDPT4_1509999999_16</vt:lpstr>
      <vt:lpstr>EMIC_23Q2_SCDPT4!SCDPT4_1509999999_17</vt:lpstr>
      <vt:lpstr>EMIC_23Q2_SCDPT4!SCDPT4_1509999999_18</vt:lpstr>
      <vt:lpstr>EMIC_23Q2_SCDPT4!SCDPT4_1509999999_19</vt:lpstr>
      <vt:lpstr>EMIC_23Q2_SCDPT4!SCDPT4_1509999999_20</vt:lpstr>
      <vt:lpstr>EMIC_23Q2_SCDPT4!SCDPT4_1509999999_7</vt:lpstr>
      <vt:lpstr>EMIC_23Q2_SCDPT4!SCDPT4_1509999999_8</vt:lpstr>
      <vt:lpstr>EMIC_23Q2_SCDPT4!SCDPT4_1509999999_9</vt:lpstr>
      <vt:lpstr>EMIC_23Q2_SCDPT4!SCDPT4_1610000000_1</vt:lpstr>
      <vt:lpstr>EMIC_23Q2_SCDPT4!SCDPT4_1610000000_10</vt:lpstr>
      <vt:lpstr>EMIC_23Q2_SCDPT4!SCDPT4_1610000000_11</vt:lpstr>
      <vt:lpstr>EMIC_23Q2_SCDPT4!SCDPT4_1610000000_12</vt:lpstr>
      <vt:lpstr>EMIC_23Q2_SCDPT4!SCDPT4_1610000000_13</vt:lpstr>
      <vt:lpstr>EMIC_23Q2_SCDPT4!SCDPT4_1610000000_14</vt:lpstr>
      <vt:lpstr>EMIC_23Q2_SCDPT4!SCDPT4_1610000000_15</vt:lpstr>
      <vt:lpstr>EMIC_23Q2_SCDPT4!SCDPT4_1610000000_16</vt:lpstr>
      <vt:lpstr>EMIC_23Q2_SCDPT4!SCDPT4_1610000000_17</vt:lpstr>
      <vt:lpstr>EMIC_23Q2_SCDPT4!SCDPT4_1610000000_18</vt:lpstr>
      <vt:lpstr>EMIC_23Q2_SCDPT4!SCDPT4_1610000000_19</vt:lpstr>
      <vt:lpstr>EMIC_23Q2_SCDPT4!SCDPT4_1610000000_2</vt:lpstr>
      <vt:lpstr>EMIC_23Q2_SCDPT4!SCDPT4_1610000000_20</vt:lpstr>
      <vt:lpstr>EMIC_23Q2_SCDPT4!SCDPT4_1610000000_22.01</vt:lpstr>
      <vt:lpstr>EMIC_23Q2_SCDPT4!SCDPT4_1610000000_22.02</vt:lpstr>
      <vt:lpstr>EMIC_23Q2_SCDPT4!SCDPT4_1610000000_22.03</vt:lpstr>
      <vt:lpstr>EMIC_23Q2_SCDPT4!SCDPT4_1610000000_24</vt:lpstr>
      <vt:lpstr>EMIC_23Q2_SCDPT4!SCDPT4_1610000000_25</vt:lpstr>
      <vt:lpstr>EMIC_23Q2_SCDPT4!SCDPT4_1610000000_26</vt:lpstr>
      <vt:lpstr>EMIC_23Q2_SCDPT4!SCDPT4_1610000000_27</vt:lpstr>
      <vt:lpstr>EMIC_23Q2_SCDPT4!SCDPT4_1610000000_28</vt:lpstr>
      <vt:lpstr>EMIC_23Q2_SCDPT4!SCDPT4_1610000000_29</vt:lpstr>
      <vt:lpstr>EMIC_23Q2_SCDPT4!SCDPT4_1610000000_3</vt:lpstr>
      <vt:lpstr>EMIC_23Q2_SCDPT4!SCDPT4_1610000000_4</vt:lpstr>
      <vt:lpstr>EMIC_23Q2_SCDPT4!SCDPT4_1610000000_5</vt:lpstr>
      <vt:lpstr>EMIC_23Q2_SCDPT4!SCDPT4_1610000000_6</vt:lpstr>
      <vt:lpstr>EMIC_23Q2_SCDPT4!SCDPT4_1610000000_7</vt:lpstr>
      <vt:lpstr>EMIC_23Q2_SCDPT4!SCDPT4_1610000000_8</vt:lpstr>
      <vt:lpstr>EMIC_23Q2_SCDPT4!SCDPT4_1610000000_9</vt:lpstr>
      <vt:lpstr>EMIC_23Q2_SCDPT4!SCDPT4_1610000000_Range</vt:lpstr>
      <vt:lpstr>EMIC_23Q2_SCDPT4!SCDPT4_1619999999_10</vt:lpstr>
      <vt:lpstr>EMIC_23Q2_SCDPT4!SCDPT4_1619999999_11</vt:lpstr>
      <vt:lpstr>EMIC_23Q2_SCDPT4!SCDPT4_1619999999_12</vt:lpstr>
      <vt:lpstr>EMIC_23Q2_SCDPT4!SCDPT4_1619999999_13</vt:lpstr>
      <vt:lpstr>EMIC_23Q2_SCDPT4!SCDPT4_1619999999_14</vt:lpstr>
      <vt:lpstr>EMIC_23Q2_SCDPT4!SCDPT4_1619999999_15</vt:lpstr>
      <vt:lpstr>EMIC_23Q2_SCDPT4!SCDPT4_1619999999_16</vt:lpstr>
      <vt:lpstr>EMIC_23Q2_SCDPT4!SCDPT4_1619999999_17</vt:lpstr>
      <vt:lpstr>EMIC_23Q2_SCDPT4!SCDPT4_1619999999_18</vt:lpstr>
      <vt:lpstr>EMIC_23Q2_SCDPT4!SCDPT4_1619999999_19</vt:lpstr>
      <vt:lpstr>EMIC_23Q2_SCDPT4!SCDPT4_1619999999_20</vt:lpstr>
      <vt:lpstr>EMIC_23Q2_SCDPT4!SCDPT4_1619999999_7</vt:lpstr>
      <vt:lpstr>EMIC_23Q2_SCDPT4!SCDPT4_1619999999_8</vt:lpstr>
      <vt:lpstr>EMIC_23Q2_SCDPT4!SCDPT4_1619999999_9</vt:lpstr>
      <vt:lpstr>EMIC_23Q2_SCDPT4!SCDPT4_1900000000_1</vt:lpstr>
      <vt:lpstr>EMIC_23Q2_SCDPT4!SCDPT4_1900000000_10</vt:lpstr>
      <vt:lpstr>EMIC_23Q2_SCDPT4!SCDPT4_1900000000_11</vt:lpstr>
      <vt:lpstr>EMIC_23Q2_SCDPT4!SCDPT4_1900000000_12</vt:lpstr>
      <vt:lpstr>EMIC_23Q2_SCDPT4!SCDPT4_1900000000_13</vt:lpstr>
      <vt:lpstr>EMIC_23Q2_SCDPT4!SCDPT4_1900000000_14</vt:lpstr>
      <vt:lpstr>EMIC_23Q2_SCDPT4!SCDPT4_1900000000_15</vt:lpstr>
      <vt:lpstr>EMIC_23Q2_SCDPT4!SCDPT4_1900000000_16</vt:lpstr>
      <vt:lpstr>EMIC_23Q2_SCDPT4!SCDPT4_1900000000_17</vt:lpstr>
      <vt:lpstr>EMIC_23Q2_SCDPT4!SCDPT4_1900000000_18</vt:lpstr>
      <vt:lpstr>EMIC_23Q2_SCDPT4!SCDPT4_1900000000_19</vt:lpstr>
      <vt:lpstr>EMIC_23Q2_SCDPT4!SCDPT4_1900000000_2</vt:lpstr>
      <vt:lpstr>EMIC_23Q2_SCDPT4!SCDPT4_1900000000_20</vt:lpstr>
      <vt:lpstr>EMIC_23Q2_SCDPT4!SCDPT4_1900000000_21</vt:lpstr>
      <vt:lpstr>EMIC_23Q2_SCDPT4!SCDPT4_1900000000_22.01</vt:lpstr>
      <vt:lpstr>EMIC_23Q2_SCDPT4!SCDPT4_1900000000_22.02</vt:lpstr>
      <vt:lpstr>EMIC_23Q2_SCDPT4!SCDPT4_1900000000_22.03</vt:lpstr>
      <vt:lpstr>EMIC_23Q2_SCDPT4!SCDPT4_1900000000_24</vt:lpstr>
      <vt:lpstr>EMIC_23Q2_SCDPT4!SCDPT4_1900000000_25</vt:lpstr>
      <vt:lpstr>EMIC_23Q2_SCDPT4!SCDPT4_1900000000_26</vt:lpstr>
      <vt:lpstr>EMIC_23Q2_SCDPT4!SCDPT4_1900000000_27</vt:lpstr>
      <vt:lpstr>EMIC_23Q2_SCDPT4!SCDPT4_1900000000_28</vt:lpstr>
      <vt:lpstr>EMIC_23Q2_SCDPT4!SCDPT4_1900000000_29</vt:lpstr>
      <vt:lpstr>EMIC_23Q2_SCDPT4!SCDPT4_1900000000_3</vt:lpstr>
      <vt:lpstr>EMIC_23Q2_SCDPT4!SCDPT4_1900000000_4</vt:lpstr>
      <vt:lpstr>EMIC_23Q2_SCDPT4!SCDPT4_1900000000_5</vt:lpstr>
      <vt:lpstr>EMIC_23Q2_SCDPT4!SCDPT4_1900000000_7</vt:lpstr>
      <vt:lpstr>EMIC_23Q2_SCDPT4!SCDPT4_1900000000_8</vt:lpstr>
      <vt:lpstr>EMIC_23Q2_SCDPT4!SCDPT4_1900000000_9</vt:lpstr>
      <vt:lpstr>EMIC_23Q2_SCDPT4!SCDPT4_1900000000_Range</vt:lpstr>
      <vt:lpstr>EMIC_23Q2_SCDPT4!SCDPT4_1909999999_10</vt:lpstr>
      <vt:lpstr>EMIC_23Q2_SCDPT4!SCDPT4_1909999999_11</vt:lpstr>
      <vt:lpstr>EMIC_23Q2_SCDPT4!SCDPT4_1909999999_12</vt:lpstr>
      <vt:lpstr>EMIC_23Q2_SCDPT4!SCDPT4_1909999999_13</vt:lpstr>
      <vt:lpstr>EMIC_23Q2_SCDPT4!SCDPT4_1909999999_14</vt:lpstr>
      <vt:lpstr>EMIC_23Q2_SCDPT4!SCDPT4_1909999999_15</vt:lpstr>
      <vt:lpstr>EMIC_23Q2_SCDPT4!SCDPT4_1909999999_16</vt:lpstr>
      <vt:lpstr>EMIC_23Q2_SCDPT4!SCDPT4_1909999999_17</vt:lpstr>
      <vt:lpstr>EMIC_23Q2_SCDPT4!SCDPT4_1909999999_18</vt:lpstr>
      <vt:lpstr>EMIC_23Q2_SCDPT4!SCDPT4_1909999999_19</vt:lpstr>
      <vt:lpstr>EMIC_23Q2_SCDPT4!SCDPT4_1909999999_20</vt:lpstr>
      <vt:lpstr>EMIC_23Q2_SCDPT4!SCDPT4_1909999999_7</vt:lpstr>
      <vt:lpstr>EMIC_23Q2_SCDPT4!SCDPT4_1909999999_8</vt:lpstr>
      <vt:lpstr>EMIC_23Q2_SCDPT4!SCDPT4_1909999999_9</vt:lpstr>
      <vt:lpstr>EMIC_23Q2_SCDPT4!SCDPT4_2010000000_1</vt:lpstr>
      <vt:lpstr>EMIC_23Q2_SCDPT4!SCDPT4_2010000000_10</vt:lpstr>
      <vt:lpstr>EMIC_23Q2_SCDPT4!SCDPT4_2010000000_11</vt:lpstr>
      <vt:lpstr>EMIC_23Q2_SCDPT4!SCDPT4_2010000000_12</vt:lpstr>
      <vt:lpstr>EMIC_23Q2_SCDPT4!SCDPT4_2010000000_13</vt:lpstr>
      <vt:lpstr>EMIC_23Q2_SCDPT4!SCDPT4_2010000000_14</vt:lpstr>
      <vt:lpstr>EMIC_23Q2_SCDPT4!SCDPT4_2010000000_15</vt:lpstr>
      <vt:lpstr>EMIC_23Q2_SCDPT4!SCDPT4_2010000000_16</vt:lpstr>
      <vt:lpstr>EMIC_23Q2_SCDPT4!SCDPT4_2010000000_17</vt:lpstr>
      <vt:lpstr>EMIC_23Q2_SCDPT4!SCDPT4_2010000000_18</vt:lpstr>
      <vt:lpstr>EMIC_23Q2_SCDPT4!SCDPT4_2010000000_19</vt:lpstr>
      <vt:lpstr>EMIC_23Q2_SCDPT4!SCDPT4_2010000000_2</vt:lpstr>
      <vt:lpstr>EMIC_23Q2_SCDPT4!SCDPT4_2010000000_20</vt:lpstr>
      <vt:lpstr>EMIC_23Q2_SCDPT4!SCDPT4_2010000000_21</vt:lpstr>
      <vt:lpstr>EMIC_23Q2_SCDPT4!SCDPT4_2010000000_22.01</vt:lpstr>
      <vt:lpstr>EMIC_23Q2_SCDPT4!SCDPT4_2010000000_22.02</vt:lpstr>
      <vt:lpstr>EMIC_23Q2_SCDPT4!SCDPT4_2010000000_22.03</vt:lpstr>
      <vt:lpstr>EMIC_23Q2_SCDPT4!SCDPT4_2010000000_24</vt:lpstr>
      <vt:lpstr>EMIC_23Q2_SCDPT4!SCDPT4_2010000000_25</vt:lpstr>
      <vt:lpstr>EMIC_23Q2_SCDPT4!SCDPT4_2010000000_26</vt:lpstr>
      <vt:lpstr>EMIC_23Q2_SCDPT4!SCDPT4_2010000000_27</vt:lpstr>
      <vt:lpstr>EMIC_23Q2_SCDPT4!SCDPT4_2010000000_28</vt:lpstr>
      <vt:lpstr>EMIC_23Q2_SCDPT4!SCDPT4_2010000000_29</vt:lpstr>
      <vt:lpstr>EMIC_23Q2_SCDPT4!SCDPT4_2010000000_3</vt:lpstr>
      <vt:lpstr>EMIC_23Q2_SCDPT4!SCDPT4_2010000000_4</vt:lpstr>
      <vt:lpstr>EMIC_23Q2_SCDPT4!SCDPT4_2010000000_5</vt:lpstr>
      <vt:lpstr>EMIC_23Q2_SCDPT4!SCDPT4_2010000000_7</vt:lpstr>
      <vt:lpstr>EMIC_23Q2_SCDPT4!SCDPT4_2010000000_8</vt:lpstr>
      <vt:lpstr>EMIC_23Q2_SCDPT4!SCDPT4_2010000000_9</vt:lpstr>
      <vt:lpstr>EMIC_23Q2_SCDPT4!SCDPT4_2010000000_Range</vt:lpstr>
      <vt:lpstr>EMIC_23Q2_SCDPT4!SCDPT4_2019999999_10</vt:lpstr>
      <vt:lpstr>EMIC_23Q2_SCDPT4!SCDPT4_2019999999_11</vt:lpstr>
      <vt:lpstr>EMIC_23Q2_SCDPT4!SCDPT4_2019999999_12</vt:lpstr>
      <vt:lpstr>EMIC_23Q2_SCDPT4!SCDPT4_2019999999_13</vt:lpstr>
      <vt:lpstr>EMIC_23Q2_SCDPT4!SCDPT4_2019999999_14</vt:lpstr>
      <vt:lpstr>EMIC_23Q2_SCDPT4!SCDPT4_2019999999_15</vt:lpstr>
      <vt:lpstr>EMIC_23Q2_SCDPT4!SCDPT4_2019999999_16</vt:lpstr>
      <vt:lpstr>EMIC_23Q2_SCDPT4!SCDPT4_2019999999_17</vt:lpstr>
      <vt:lpstr>EMIC_23Q2_SCDPT4!SCDPT4_2019999999_18</vt:lpstr>
      <vt:lpstr>EMIC_23Q2_SCDPT4!SCDPT4_2019999999_19</vt:lpstr>
      <vt:lpstr>EMIC_23Q2_SCDPT4!SCDPT4_2019999999_20</vt:lpstr>
      <vt:lpstr>EMIC_23Q2_SCDPT4!SCDPT4_2019999999_7</vt:lpstr>
      <vt:lpstr>EMIC_23Q2_SCDPT4!SCDPT4_2019999999_8</vt:lpstr>
      <vt:lpstr>EMIC_23Q2_SCDPT4!SCDPT4_2019999999_9</vt:lpstr>
      <vt:lpstr>EMIC_23Q2_SCDPT4!SCDPT4_2509999997_10</vt:lpstr>
      <vt:lpstr>EMIC_23Q2_SCDPT4!SCDPT4_2509999997_11</vt:lpstr>
      <vt:lpstr>EMIC_23Q2_SCDPT4!SCDPT4_2509999997_12</vt:lpstr>
      <vt:lpstr>EMIC_23Q2_SCDPT4!SCDPT4_2509999997_13</vt:lpstr>
      <vt:lpstr>EMIC_23Q2_SCDPT4!SCDPT4_2509999997_14</vt:lpstr>
      <vt:lpstr>EMIC_23Q2_SCDPT4!SCDPT4_2509999997_15</vt:lpstr>
      <vt:lpstr>EMIC_23Q2_SCDPT4!SCDPT4_2509999997_16</vt:lpstr>
      <vt:lpstr>EMIC_23Q2_SCDPT4!SCDPT4_2509999997_17</vt:lpstr>
      <vt:lpstr>EMIC_23Q2_SCDPT4!SCDPT4_2509999997_18</vt:lpstr>
      <vt:lpstr>EMIC_23Q2_SCDPT4!SCDPT4_2509999997_19</vt:lpstr>
      <vt:lpstr>EMIC_23Q2_SCDPT4!SCDPT4_2509999997_20</vt:lpstr>
      <vt:lpstr>EMIC_23Q2_SCDPT4!SCDPT4_2509999997_7</vt:lpstr>
      <vt:lpstr>EMIC_23Q2_SCDPT4!SCDPT4_2509999997_8</vt:lpstr>
      <vt:lpstr>EMIC_23Q2_SCDPT4!SCDPT4_2509999997_9</vt:lpstr>
      <vt:lpstr>EMIC_23Q2_SCDPT4!SCDPT4_2509999999_10</vt:lpstr>
      <vt:lpstr>EMIC_23Q2_SCDPT4!SCDPT4_2509999999_11</vt:lpstr>
      <vt:lpstr>EMIC_23Q2_SCDPT4!SCDPT4_2509999999_12</vt:lpstr>
      <vt:lpstr>EMIC_23Q2_SCDPT4!SCDPT4_2509999999_13</vt:lpstr>
      <vt:lpstr>EMIC_23Q2_SCDPT4!SCDPT4_2509999999_14</vt:lpstr>
      <vt:lpstr>EMIC_23Q2_SCDPT4!SCDPT4_2509999999_15</vt:lpstr>
      <vt:lpstr>EMIC_23Q2_SCDPT4!SCDPT4_2509999999_16</vt:lpstr>
      <vt:lpstr>EMIC_23Q2_SCDPT4!SCDPT4_2509999999_17</vt:lpstr>
      <vt:lpstr>EMIC_23Q2_SCDPT4!SCDPT4_2509999999_18</vt:lpstr>
      <vt:lpstr>EMIC_23Q2_SCDPT4!SCDPT4_2509999999_19</vt:lpstr>
      <vt:lpstr>EMIC_23Q2_SCDPT4!SCDPT4_2509999999_20</vt:lpstr>
      <vt:lpstr>EMIC_23Q2_SCDPT4!SCDPT4_2509999999_7</vt:lpstr>
      <vt:lpstr>EMIC_23Q2_SCDPT4!SCDPT4_2509999999_8</vt:lpstr>
      <vt:lpstr>EMIC_23Q2_SCDPT4!SCDPT4_2509999999_9</vt:lpstr>
      <vt:lpstr>EMIC_23Q2_SCDPT4!SCDPT4_4010000000_1</vt:lpstr>
      <vt:lpstr>EMIC_23Q2_SCDPT4!SCDPT4_4010000000_10</vt:lpstr>
      <vt:lpstr>EMIC_23Q2_SCDPT4!SCDPT4_4010000000_11</vt:lpstr>
      <vt:lpstr>EMIC_23Q2_SCDPT4!SCDPT4_4010000000_12</vt:lpstr>
      <vt:lpstr>EMIC_23Q2_SCDPT4!SCDPT4_4010000000_13</vt:lpstr>
      <vt:lpstr>EMIC_23Q2_SCDPT4!SCDPT4_4010000000_14</vt:lpstr>
      <vt:lpstr>EMIC_23Q2_SCDPT4!SCDPT4_4010000000_15</vt:lpstr>
      <vt:lpstr>EMIC_23Q2_SCDPT4!SCDPT4_4010000000_16</vt:lpstr>
      <vt:lpstr>EMIC_23Q2_SCDPT4!SCDPT4_4010000000_17</vt:lpstr>
      <vt:lpstr>EMIC_23Q2_SCDPT4!SCDPT4_4010000000_18</vt:lpstr>
      <vt:lpstr>EMIC_23Q2_SCDPT4!SCDPT4_4010000000_19</vt:lpstr>
      <vt:lpstr>EMIC_23Q2_SCDPT4!SCDPT4_4010000000_2</vt:lpstr>
      <vt:lpstr>EMIC_23Q2_SCDPT4!SCDPT4_4010000000_20</vt:lpstr>
      <vt:lpstr>EMIC_23Q2_SCDPT4!SCDPT4_4010000000_22.01</vt:lpstr>
      <vt:lpstr>EMIC_23Q2_SCDPT4!SCDPT4_4010000000_22.02</vt:lpstr>
      <vt:lpstr>EMIC_23Q2_SCDPT4!SCDPT4_4010000000_22.03</vt:lpstr>
      <vt:lpstr>EMIC_23Q2_SCDPT4!SCDPT4_4010000000_24</vt:lpstr>
      <vt:lpstr>EMIC_23Q2_SCDPT4!SCDPT4_4010000000_25</vt:lpstr>
      <vt:lpstr>EMIC_23Q2_SCDPT4!SCDPT4_4010000000_26</vt:lpstr>
      <vt:lpstr>EMIC_23Q2_SCDPT4!SCDPT4_4010000000_27</vt:lpstr>
      <vt:lpstr>EMIC_23Q2_SCDPT4!SCDPT4_4010000000_28</vt:lpstr>
      <vt:lpstr>EMIC_23Q2_SCDPT4!SCDPT4_4010000000_29</vt:lpstr>
      <vt:lpstr>EMIC_23Q2_SCDPT4!SCDPT4_4010000000_3</vt:lpstr>
      <vt:lpstr>EMIC_23Q2_SCDPT4!SCDPT4_4010000000_4</vt:lpstr>
      <vt:lpstr>EMIC_23Q2_SCDPT4!SCDPT4_4010000000_5</vt:lpstr>
      <vt:lpstr>EMIC_23Q2_SCDPT4!SCDPT4_4010000000_6</vt:lpstr>
      <vt:lpstr>EMIC_23Q2_SCDPT4!SCDPT4_4010000000_7</vt:lpstr>
      <vt:lpstr>EMIC_23Q2_SCDPT4!SCDPT4_4010000000_8</vt:lpstr>
      <vt:lpstr>EMIC_23Q2_SCDPT4!SCDPT4_4010000000_9</vt:lpstr>
      <vt:lpstr>EMIC_23Q2_SCDPT4!SCDPT4_4010000000_Range</vt:lpstr>
      <vt:lpstr>EMIC_23Q2_SCDPT4!SCDPT4_4019999999_10</vt:lpstr>
      <vt:lpstr>EMIC_23Q2_SCDPT4!SCDPT4_4019999999_11</vt:lpstr>
      <vt:lpstr>EMIC_23Q2_SCDPT4!SCDPT4_4019999999_12</vt:lpstr>
      <vt:lpstr>EMIC_23Q2_SCDPT4!SCDPT4_4019999999_13</vt:lpstr>
      <vt:lpstr>EMIC_23Q2_SCDPT4!SCDPT4_4019999999_14</vt:lpstr>
      <vt:lpstr>EMIC_23Q2_SCDPT4!SCDPT4_4019999999_15</vt:lpstr>
      <vt:lpstr>EMIC_23Q2_SCDPT4!SCDPT4_4019999999_16</vt:lpstr>
      <vt:lpstr>EMIC_23Q2_SCDPT4!SCDPT4_4019999999_17</vt:lpstr>
      <vt:lpstr>EMIC_23Q2_SCDPT4!SCDPT4_4019999999_18</vt:lpstr>
      <vt:lpstr>EMIC_23Q2_SCDPT4!SCDPT4_4019999999_19</vt:lpstr>
      <vt:lpstr>EMIC_23Q2_SCDPT4!SCDPT4_4019999999_20</vt:lpstr>
      <vt:lpstr>EMIC_23Q2_SCDPT4!SCDPT4_4019999999_7</vt:lpstr>
      <vt:lpstr>EMIC_23Q2_SCDPT4!SCDPT4_4019999999_9</vt:lpstr>
      <vt:lpstr>EMIC_23Q2_SCDPT4!SCDPT4_4020000000_1</vt:lpstr>
      <vt:lpstr>EMIC_23Q2_SCDPT4!SCDPT4_4020000000_10</vt:lpstr>
      <vt:lpstr>EMIC_23Q2_SCDPT4!SCDPT4_4020000000_11</vt:lpstr>
      <vt:lpstr>EMIC_23Q2_SCDPT4!SCDPT4_4020000000_12</vt:lpstr>
      <vt:lpstr>EMIC_23Q2_SCDPT4!SCDPT4_4020000000_13</vt:lpstr>
      <vt:lpstr>EMIC_23Q2_SCDPT4!SCDPT4_4020000000_14</vt:lpstr>
      <vt:lpstr>EMIC_23Q2_SCDPT4!SCDPT4_4020000000_15</vt:lpstr>
      <vt:lpstr>EMIC_23Q2_SCDPT4!SCDPT4_4020000000_16</vt:lpstr>
      <vt:lpstr>EMIC_23Q2_SCDPT4!SCDPT4_4020000000_17</vt:lpstr>
      <vt:lpstr>EMIC_23Q2_SCDPT4!SCDPT4_4020000000_18</vt:lpstr>
      <vt:lpstr>EMIC_23Q2_SCDPT4!SCDPT4_4020000000_19</vt:lpstr>
      <vt:lpstr>EMIC_23Q2_SCDPT4!SCDPT4_4020000000_2</vt:lpstr>
      <vt:lpstr>EMIC_23Q2_SCDPT4!SCDPT4_4020000000_20</vt:lpstr>
      <vt:lpstr>EMIC_23Q2_SCDPT4!SCDPT4_4020000000_22.01</vt:lpstr>
      <vt:lpstr>EMIC_23Q2_SCDPT4!SCDPT4_4020000000_22.02</vt:lpstr>
      <vt:lpstr>EMIC_23Q2_SCDPT4!SCDPT4_4020000000_22.03</vt:lpstr>
      <vt:lpstr>EMIC_23Q2_SCDPT4!SCDPT4_4020000000_24</vt:lpstr>
      <vt:lpstr>EMIC_23Q2_SCDPT4!SCDPT4_4020000000_25</vt:lpstr>
      <vt:lpstr>EMIC_23Q2_SCDPT4!SCDPT4_4020000000_26</vt:lpstr>
      <vt:lpstr>EMIC_23Q2_SCDPT4!SCDPT4_4020000000_27</vt:lpstr>
      <vt:lpstr>EMIC_23Q2_SCDPT4!SCDPT4_4020000000_28</vt:lpstr>
      <vt:lpstr>EMIC_23Q2_SCDPT4!SCDPT4_4020000000_29</vt:lpstr>
      <vt:lpstr>EMIC_23Q2_SCDPT4!SCDPT4_4020000000_3</vt:lpstr>
      <vt:lpstr>EMIC_23Q2_SCDPT4!SCDPT4_4020000000_4</vt:lpstr>
      <vt:lpstr>EMIC_23Q2_SCDPT4!SCDPT4_4020000000_5</vt:lpstr>
      <vt:lpstr>EMIC_23Q2_SCDPT4!SCDPT4_4020000000_6</vt:lpstr>
      <vt:lpstr>EMIC_23Q2_SCDPT4!SCDPT4_4020000000_7</vt:lpstr>
      <vt:lpstr>EMIC_23Q2_SCDPT4!SCDPT4_4020000000_8</vt:lpstr>
      <vt:lpstr>EMIC_23Q2_SCDPT4!SCDPT4_4020000000_9</vt:lpstr>
      <vt:lpstr>EMIC_23Q2_SCDPT4!SCDPT4_4020000000_Range</vt:lpstr>
      <vt:lpstr>EMIC_23Q2_SCDPT4!SCDPT4_4029999999_10</vt:lpstr>
      <vt:lpstr>EMIC_23Q2_SCDPT4!SCDPT4_4029999999_11</vt:lpstr>
      <vt:lpstr>EMIC_23Q2_SCDPT4!SCDPT4_4029999999_12</vt:lpstr>
      <vt:lpstr>EMIC_23Q2_SCDPT4!SCDPT4_4029999999_13</vt:lpstr>
      <vt:lpstr>EMIC_23Q2_SCDPT4!SCDPT4_4029999999_14</vt:lpstr>
      <vt:lpstr>EMIC_23Q2_SCDPT4!SCDPT4_4029999999_15</vt:lpstr>
      <vt:lpstr>EMIC_23Q2_SCDPT4!SCDPT4_4029999999_16</vt:lpstr>
      <vt:lpstr>EMIC_23Q2_SCDPT4!SCDPT4_4029999999_17</vt:lpstr>
      <vt:lpstr>EMIC_23Q2_SCDPT4!SCDPT4_4029999999_18</vt:lpstr>
      <vt:lpstr>EMIC_23Q2_SCDPT4!SCDPT4_4029999999_19</vt:lpstr>
      <vt:lpstr>EMIC_23Q2_SCDPT4!SCDPT4_4029999999_20</vt:lpstr>
      <vt:lpstr>EMIC_23Q2_SCDPT4!SCDPT4_4029999999_7</vt:lpstr>
      <vt:lpstr>EMIC_23Q2_SCDPT4!SCDPT4_4029999999_9</vt:lpstr>
      <vt:lpstr>EMIC_23Q2_SCDPT4!SCDPT4_4310000000_1</vt:lpstr>
      <vt:lpstr>EMIC_23Q2_SCDPT4!SCDPT4_4310000000_10</vt:lpstr>
      <vt:lpstr>EMIC_23Q2_SCDPT4!SCDPT4_4310000000_11</vt:lpstr>
      <vt:lpstr>EMIC_23Q2_SCDPT4!SCDPT4_4310000000_12</vt:lpstr>
      <vt:lpstr>EMIC_23Q2_SCDPT4!SCDPT4_4310000000_13</vt:lpstr>
      <vt:lpstr>EMIC_23Q2_SCDPT4!SCDPT4_4310000000_14</vt:lpstr>
      <vt:lpstr>EMIC_23Q2_SCDPT4!SCDPT4_4310000000_15</vt:lpstr>
      <vt:lpstr>EMIC_23Q2_SCDPT4!SCDPT4_4310000000_16</vt:lpstr>
      <vt:lpstr>EMIC_23Q2_SCDPT4!SCDPT4_4310000000_17</vt:lpstr>
      <vt:lpstr>EMIC_23Q2_SCDPT4!SCDPT4_4310000000_18</vt:lpstr>
      <vt:lpstr>EMIC_23Q2_SCDPT4!SCDPT4_4310000000_19</vt:lpstr>
      <vt:lpstr>EMIC_23Q2_SCDPT4!SCDPT4_4310000000_2</vt:lpstr>
      <vt:lpstr>EMIC_23Q2_SCDPT4!SCDPT4_4310000000_20</vt:lpstr>
      <vt:lpstr>EMIC_23Q2_SCDPT4!SCDPT4_4310000000_22.01</vt:lpstr>
      <vt:lpstr>EMIC_23Q2_SCDPT4!SCDPT4_4310000000_22.02</vt:lpstr>
      <vt:lpstr>EMIC_23Q2_SCDPT4!SCDPT4_4310000000_22.03</vt:lpstr>
      <vt:lpstr>EMIC_23Q2_SCDPT4!SCDPT4_4310000000_24</vt:lpstr>
      <vt:lpstr>EMIC_23Q2_SCDPT4!SCDPT4_4310000000_25</vt:lpstr>
      <vt:lpstr>EMIC_23Q2_SCDPT4!SCDPT4_4310000000_26</vt:lpstr>
      <vt:lpstr>EMIC_23Q2_SCDPT4!SCDPT4_4310000000_27</vt:lpstr>
      <vt:lpstr>EMIC_23Q2_SCDPT4!SCDPT4_4310000000_28</vt:lpstr>
      <vt:lpstr>EMIC_23Q2_SCDPT4!SCDPT4_4310000000_29</vt:lpstr>
      <vt:lpstr>EMIC_23Q2_SCDPT4!SCDPT4_4310000000_3</vt:lpstr>
      <vt:lpstr>EMIC_23Q2_SCDPT4!SCDPT4_4310000000_4</vt:lpstr>
      <vt:lpstr>EMIC_23Q2_SCDPT4!SCDPT4_4310000000_5</vt:lpstr>
      <vt:lpstr>EMIC_23Q2_SCDPT4!SCDPT4_4310000000_6</vt:lpstr>
      <vt:lpstr>EMIC_23Q2_SCDPT4!SCDPT4_4310000000_7</vt:lpstr>
      <vt:lpstr>EMIC_23Q2_SCDPT4!SCDPT4_4310000000_8</vt:lpstr>
      <vt:lpstr>EMIC_23Q2_SCDPT4!SCDPT4_4310000000_9</vt:lpstr>
      <vt:lpstr>EMIC_23Q2_SCDPT4!SCDPT4_4310000000_Range</vt:lpstr>
      <vt:lpstr>EMIC_23Q2_SCDPT4!SCDPT4_4319999999_10</vt:lpstr>
      <vt:lpstr>EMIC_23Q2_SCDPT4!SCDPT4_4319999999_11</vt:lpstr>
      <vt:lpstr>EMIC_23Q2_SCDPT4!SCDPT4_4319999999_12</vt:lpstr>
      <vt:lpstr>EMIC_23Q2_SCDPT4!SCDPT4_4319999999_13</vt:lpstr>
      <vt:lpstr>EMIC_23Q2_SCDPT4!SCDPT4_4319999999_14</vt:lpstr>
      <vt:lpstr>EMIC_23Q2_SCDPT4!SCDPT4_4319999999_15</vt:lpstr>
      <vt:lpstr>EMIC_23Q2_SCDPT4!SCDPT4_4319999999_16</vt:lpstr>
      <vt:lpstr>EMIC_23Q2_SCDPT4!SCDPT4_4319999999_17</vt:lpstr>
      <vt:lpstr>EMIC_23Q2_SCDPT4!SCDPT4_4319999999_18</vt:lpstr>
      <vt:lpstr>EMIC_23Q2_SCDPT4!SCDPT4_4319999999_19</vt:lpstr>
      <vt:lpstr>EMIC_23Q2_SCDPT4!SCDPT4_4319999999_20</vt:lpstr>
      <vt:lpstr>EMIC_23Q2_SCDPT4!SCDPT4_4319999999_7</vt:lpstr>
      <vt:lpstr>EMIC_23Q2_SCDPT4!SCDPT4_4319999999_9</vt:lpstr>
      <vt:lpstr>EMIC_23Q2_SCDPT4!SCDPT4_4320000000_1</vt:lpstr>
      <vt:lpstr>EMIC_23Q2_SCDPT4!SCDPT4_4320000000_10</vt:lpstr>
      <vt:lpstr>EMIC_23Q2_SCDPT4!SCDPT4_4320000000_11</vt:lpstr>
      <vt:lpstr>EMIC_23Q2_SCDPT4!SCDPT4_4320000000_12</vt:lpstr>
      <vt:lpstr>EMIC_23Q2_SCDPT4!SCDPT4_4320000000_13</vt:lpstr>
      <vt:lpstr>EMIC_23Q2_SCDPT4!SCDPT4_4320000000_14</vt:lpstr>
      <vt:lpstr>EMIC_23Q2_SCDPT4!SCDPT4_4320000000_15</vt:lpstr>
      <vt:lpstr>EMIC_23Q2_SCDPT4!SCDPT4_4320000000_16</vt:lpstr>
      <vt:lpstr>EMIC_23Q2_SCDPT4!SCDPT4_4320000000_17</vt:lpstr>
      <vt:lpstr>EMIC_23Q2_SCDPT4!SCDPT4_4320000000_18</vt:lpstr>
      <vt:lpstr>EMIC_23Q2_SCDPT4!SCDPT4_4320000000_19</vt:lpstr>
      <vt:lpstr>EMIC_23Q2_SCDPT4!SCDPT4_4320000000_2</vt:lpstr>
      <vt:lpstr>EMIC_23Q2_SCDPT4!SCDPT4_4320000000_20</vt:lpstr>
      <vt:lpstr>EMIC_23Q2_SCDPT4!SCDPT4_4320000000_22.01</vt:lpstr>
      <vt:lpstr>EMIC_23Q2_SCDPT4!SCDPT4_4320000000_22.02</vt:lpstr>
      <vt:lpstr>EMIC_23Q2_SCDPT4!SCDPT4_4320000000_22.03</vt:lpstr>
      <vt:lpstr>EMIC_23Q2_SCDPT4!SCDPT4_4320000000_24</vt:lpstr>
      <vt:lpstr>EMIC_23Q2_SCDPT4!SCDPT4_4320000000_25</vt:lpstr>
      <vt:lpstr>EMIC_23Q2_SCDPT4!SCDPT4_4320000000_26</vt:lpstr>
      <vt:lpstr>EMIC_23Q2_SCDPT4!SCDPT4_4320000000_27</vt:lpstr>
      <vt:lpstr>EMIC_23Q2_SCDPT4!SCDPT4_4320000000_28</vt:lpstr>
      <vt:lpstr>EMIC_23Q2_SCDPT4!SCDPT4_4320000000_29</vt:lpstr>
      <vt:lpstr>EMIC_23Q2_SCDPT4!SCDPT4_4320000000_3</vt:lpstr>
      <vt:lpstr>EMIC_23Q2_SCDPT4!SCDPT4_4320000000_4</vt:lpstr>
      <vt:lpstr>EMIC_23Q2_SCDPT4!SCDPT4_4320000000_5</vt:lpstr>
      <vt:lpstr>EMIC_23Q2_SCDPT4!SCDPT4_4320000000_6</vt:lpstr>
      <vt:lpstr>EMIC_23Q2_SCDPT4!SCDPT4_4320000000_7</vt:lpstr>
      <vt:lpstr>EMIC_23Q2_SCDPT4!SCDPT4_4320000000_8</vt:lpstr>
      <vt:lpstr>EMIC_23Q2_SCDPT4!SCDPT4_4320000000_9</vt:lpstr>
      <vt:lpstr>EMIC_23Q2_SCDPT4!SCDPT4_4320000000_Range</vt:lpstr>
      <vt:lpstr>EMIC_23Q2_SCDPT4!SCDPT4_4329999999_10</vt:lpstr>
      <vt:lpstr>EMIC_23Q2_SCDPT4!SCDPT4_4329999999_11</vt:lpstr>
      <vt:lpstr>EMIC_23Q2_SCDPT4!SCDPT4_4329999999_12</vt:lpstr>
      <vt:lpstr>EMIC_23Q2_SCDPT4!SCDPT4_4329999999_13</vt:lpstr>
      <vt:lpstr>EMIC_23Q2_SCDPT4!SCDPT4_4329999999_14</vt:lpstr>
      <vt:lpstr>EMIC_23Q2_SCDPT4!SCDPT4_4329999999_15</vt:lpstr>
      <vt:lpstr>EMIC_23Q2_SCDPT4!SCDPT4_4329999999_16</vt:lpstr>
      <vt:lpstr>EMIC_23Q2_SCDPT4!SCDPT4_4329999999_17</vt:lpstr>
      <vt:lpstr>EMIC_23Q2_SCDPT4!SCDPT4_4329999999_18</vt:lpstr>
      <vt:lpstr>EMIC_23Q2_SCDPT4!SCDPT4_4329999999_19</vt:lpstr>
      <vt:lpstr>EMIC_23Q2_SCDPT4!SCDPT4_4329999999_20</vt:lpstr>
      <vt:lpstr>EMIC_23Q2_SCDPT4!SCDPT4_4329999999_7</vt:lpstr>
      <vt:lpstr>EMIC_23Q2_SCDPT4!SCDPT4_4329999999_9</vt:lpstr>
      <vt:lpstr>EMIC_23Q2_SCDPT4!SCDPT4_4509999997_10</vt:lpstr>
      <vt:lpstr>EMIC_23Q2_SCDPT4!SCDPT4_4509999997_11</vt:lpstr>
      <vt:lpstr>EMIC_23Q2_SCDPT4!SCDPT4_4509999997_12</vt:lpstr>
      <vt:lpstr>EMIC_23Q2_SCDPT4!SCDPT4_4509999997_13</vt:lpstr>
      <vt:lpstr>EMIC_23Q2_SCDPT4!SCDPT4_4509999997_14</vt:lpstr>
      <vt:lpstr>EMIC_23Q2_SCDPT4!SCDPT4_4509999997_15</vt:lpstr>
      <vt:lpstr>EMIC_23Q2_SCDPT4!SCDPT4_4509999997_16</vt:lpstr>
      <vt:lpstr>EMIC_23Q2_SCDPT4!SCDPT4_4509999997_17</vt:lpstr>
      <vt:lpstr>EMIC_23Q2_SCDPT4!SCDPT4_4509999997_18</vt:lpstr>
      <vt:lpstr>EMIC_23Q2_SCDPT4!SCDPT4_4509999997_19</vt:lpstr>
      <vt:lpstr>EMIC_23Q2_SCDPT4!SCDPT4_4509999997_20</vt:lpstr>
      <vt:lpstr>EMIC_23Q2_SCDPT4!SCDPT4_4509999997_7</vt:lpstr>
      <vt:lpstr>EMIC_23Q2_SCDPT4!SCDPT4_4509999997_9</vt:lpstr>
      <vt:lpstr>EMIC_23Q2_SCDPT4!SCDPT4_4509999999_10</vt:lpstr>
      <vt:lpstr>EMIC_23Q2_SCDPT4!SCDPT4_4509999999_11</vt:lpstr>
      <vt:lpstr>EMIC_23Q2_SCDPT4!SCDPT4_4509999999_12</vt:lpstr>
      <vt:lpstr>EMIC_23Q2_SCDPT4!SCDPT4_4509999999_13</vt:lpstr>
      <vt:lpstr>EMIC_23Q2_SCDPT4!SCDPT4_4509999999_14</vt:lpstr>
      <vt:lpstr>EMIC_23Q2_SCDPT4!SCDPT4_4509999999_15</vt:lpstr>
      <vt:lpstr>EMIC_23Q2_SCDPT4!SCDPT4_4509999999_16</vt:lpstr>
      <vt:lpstr>EMIC_23Q2_SCDPT4!SCDPT4_4509999999_17</vt:lpstr>
      <vt:lpstr>EMIC_23Q2_SCDPT4!SCDPT4_4509999999_18</vt:lpstr>
      <vt:lpstr>EMIC_23Q2_SCDPT4!SCDPT4_4509999999_19</vt:lpstr>
      <vt:lpstr>EMIC_23Q2_SCDPT4!SCDPT4_4509999999_20</vt:lpstr>
      <vt:lpstr>EMIC_23Q2_SCDPT4!SCDPT4_4509999999_7</vt:lpstr>
      <vt:lpstr>EMIC_23Q2_SCDPT4!SCDPT4_4509999999_9</vt:lpstr>
      <vt:lpstr>EMIC_23Q2_SCDPT4!SCDPT4_5010000000_1</vt:lpstr>
      <vt:lpstr>EMIC_23Q2_SCDPT4!SCDPT4_5010000000_10</vt:lpstr>
      <vt:lpstr>EMIC_23Q2_SCDPT4!SCDPT4_5010000000_11</vt:lpstr>
      <vt:lpstr>EMIC_23Q2_SCDPT4!SCDPT4_5010000000_12</vt:lpstr>
      <vt:lpstr>EMIC_23Q2_SCDPT4!SCDPT4_5010000000_13</vt:lpstr>
      <vt:lpstr>EMIC_23Q2_SCDPT4!SCDPT4_5010000000_14</vt:lpstr>
      <vt:lpstr>EMIC_23Q2_SCDPT4!SCDPT4_5010000000_15</vt:lpstr>
      <vt:lpstr>EMIC_23Q2_SCDPT4!SCDPT4_5010000000_16</vt:lpstr>
      <vt:lpstr>EMIC_23Q2_SCDPT4!SCDPT4_5010000000_17</vt:lpstr>
      <vt:lpstr>EMIC_23Q2_SCDPT4!SCDPT4_5010000000_18</vt:lpstr>
      <vt:lpstr>EMIC_23Q2_SCDPT4!SCDPT4_5010000000_19</vt:lpstr>
      <vt:lpstr>EMIC_23Q2_SCDPT4!SCDPT4_5010000000_2</vt:lpstr>
      <vt:lpstr>EMIC_23Q2_SCDPT4!SCDPT4_5010000000_20</vt:lpstr>
      <vt:lpstr>EMIC_23Q2_SCDPT4!SCDPT4_5010000000_24</vt:lpstr>
      <vt:lpstr>EMIC_23Q2_SCDPT4!SCDPT4_5010000000_25</vt:lpstr>
      <vt:lpstr>EMIC_23Q2_SCDPT4!SCDPT4_5010000000_26</vt:lpstr>
      <vt:lpstr>EMIC_23Q2_SCDPT4!SCDPT4_5010000000_27</vt:lpstr>
      <vt:lpstr>EMIC_23Q2_SCDPT4!SCDPT4_5010000000_28</vt:lpstr>
      <vt:lpstr>EMIC_23Q2_SCDPT4!SCDPT4_5010000000_3</vt:lpstr>
      <vt:lpstr>EMIC_23Q2_SCDPT4!SCDPT4_5010000000_4</vt:lpstr>
      <vt:lpstr>EMIC_23Q2_SCDPT4!SCDPT4_5010000000_5</vt:lpstr>
      <vt:lpstr>EMIC_23Q2_SCDPT4!SCDPT4_5010000000_6</vt:lpstr>
      <vt:lpstr>EMIC_23Q2_SCDPT4!SCDPT4_5010000000_7</vt:lpstr>
      <vt:lpstr>EMIC_23Q2_SCDPT4!SCDPT4_5010000000_9</vt:lpstr>
      <vt:lpstr>EMIC_23Q2_SCDPT4!SCDPT4_5010000000_Range</vt:lpstr>
      <vt:lpstr>EMIC_23Q2_SCDPT4!SCDPT4_5019999999_10</vt:lpstr>
      <vt:lpstr>EMIC_23Q2_SCDPT4!SCDPT4_5019999999_11</vt:lpstr>
      <vt:lpstr>EMIC_23Q2_SCDPT4!SCDPT4_5019999999_12</vt:lpstr>
      <vt:lpstr>EMIC_23Q2_SCDPT4!SCDPT4_5019999999_13</vt:lpstr>
      <vt:lpstr>EMIC_23Q2_SCDPT4!SCDPT4_5019999999_14</vt:lpstr>
      <vt:lpstr>EMIC_23Q2_SCDPT4!SCDPT4_5019999999_15</vt:lpstr>
      <vt:lpstr>EMIC_23Q2_SCDPT4!SCDPT4_5019999999_16</vt:lpstr>
      <vt:lpstr>EMIC_23Q2_SCDPT4!SCDPT4_5019999999_17</vt:lpstr>
      <vt:lpstr>EMIC_23Q2_SCDPT4!SCDPT4_5019999999_18</vt:lpstr>
      <vt:lpstr>EMIC_23Q2_SCDPT4!SCDPT4_5019999999_19</vt:lpstr>
      <vt:lpstr>EMIC_23Q2_SCDPT4!SCDPT4_5019999999_20</vt:lpstr>
      <vt:lpstr>EMIC_23Q2_SCDPT4!SCDPT4_5019999999_7</vt:lpstr>
      <vt:lpstr>EMIC_23Q2_SCDPT4!SCDPT4_5019999999_9</vt:lpstr>
      <vt:lpstr>EMIC_23Q2_SCDPT4!SCDPT4_5020000000_1</vt:lpstr>
      <vt:lpstr>EMIC_23Q2_SCDPT4!SCDPT4_5020000000_10</vt:lpstr>
      <vt:lpstr>EMIC_23Q2_SCDPT4!SCDPT4_5020000000_11</vt:lpstr>
      <vt:lpstr>EMIC_23Q2_SCDPT4!SCDPT4_5020000000_12</vt:lpstr>
      <vt:lpstr>EMIC_23Q2_SCDPT4!SCDPT4_5020000000_13</vt:lpstr>
      <vt:lpstr>EMIC_23Q2_SCDPT4!SCDPT4_5020000000_14</vt:lpstr>
      <vt:lpstr>EMIC_23Q2_SCDPT4!SCDPT4_5020000000_15</vt:lpstr>
      <vt:lpstr>EMIC_23Q2_SCDPT4!SCDPT4_5020000000_16</vt:lpstr>
      <vt:lpstr>EMIC_23Q2_SCDPT4!SCDPT4_5020000000_17</vt:lpstr>
      <vt:lpstr>EMIC_23Q2_SCDPT4!SCDPT4_5020000000_18</vt:lpstr>
      <vt:lpstr>EMIC_23Q2_SCDPT4!SCDPT4_5020000000_19</vt:lpstr>
      <vt:lpstr>EMIC_23Q2_SCDPT4!SCDPT4_5020000000_2</vt:lpstr>
      <vt:lpstr>EMIC_23Q2_SCDPT4!SCDPT4_5020000000_20</vt:lpstr>
      <vt:lpstr>EMIC_23Q2_SCDPT4!SCDPT4_5020000000_24</vt:lpstr>
      <vt:lpstr>EMIC_23Q2_SCDPT4!SCDPT4_5020000000_25</vt:lpstr>
      <vt:lpstr>EMIC_23Q2_SCDPT4!SCDPT4_5020000000_26</vt:lpstr>
      <vt:lpstr>EMIC_23Q2_SCDPT4!SCDPT4_5020000000_27</vt:lpstr>
      <vt:lpstr>EMIC_23Q2_SCDPT4!SCDPT4_5020000000_28</vt:lpstr>
      <vt:lpstr>EMIC_23Q2_SCDPT4!SCDPT4_5020000000_3</vt:lpstr>
      <vt:lpstr>EMIC_23Q2_SCDPT4!SCDPT4_5020000000_4</vt:lpstr>
      <vt:lpstr>EMIC_23Q2_SCDPT4!SCDPT4_5020000000_5</vt:lpstr>
      <vt:lpstr>EMIC_23Q2_SCDPT4!SCDPT4_5020000000_6</vt:lpstr>
      <vt:lpstr>EMIC_23Q2_SCDPT4!SCDPT4_5020000000_7</vt:lpstr>
      <vt:lpstr>EMIC_23Q2_SCDPT4!SCDPT4_5020000000_9</vt:lpstr>
      <vt:lpstr>EMIC_23Q2_SCDPT4!SCDPT4_5020000000_Range</vt:lpstr>
      <vt:lpstr>EMIC_23Q2_SCDPT4!SCDPT4_5029999999_10</vt:lpstr>
      <vt:lpstr>EMIC_23Q2_SCDPT4!SCDPT4_5029999999_11</vt:lpstr>
      <vt:lpstr>EMIC_23Q2_SCDPT4!SCDPT4_5029999999_12</vt:lpstr>
      <vt:lpstr>EMIC_23Q2_SCDPT4!SCDPT4_5029999999_13</vt:lpstr>
      <vt:lpstr>EMIC_23Q2_SCDPT4!SCDPT4_5029999999_14</vt:lpstr>
      <vt:lpstr>EMIC_23Q2_SCDPT4!SCDPT4_5029999999_15</vt:lpstr>
      <vt:lpstr>EMIC_23Q2_SCDPT4!SCDPT4_5029999999_16</vt:lpstr>
      <vt:lpstr>EMIC_23Q2_SCDPT4!SCDPT4_5029999999_17</vt:lpstr>
      <vt:lpstr>EMIC_23Q2_SCDPT4!SCDPT4_5029999999_18</vt:lpstr>
      <vt:lpstr>EMIC_23Q2_SCDPT4!SCDPT4_5029999999_19</vt:lpstr>
      <vt:lpstr>EMIC_23Q2_SCDPT4!SCDPT4_5029999999_20</vt:lpstr>
      <vt:lpstr>EMIC_23Q2_SCDPT4!SCDPT4_5029999999_7</vt:lpstr>
      <vt:lpstr>EMIC_23Q2_SCDPT4!SCDPT4_5029999999_9</vt:lpstr>
      <vt:lpstr>EMIC_23Q2_SCDPT4!SCDPT4_5310000000_1</vt:lpstr>
      <vt:lpstr>EMIC_23Q2_SCDPT4!SCDPT4_5310000000_10</vt:lpstr>
      <vt:lpstr>EMIC_23Q2_SCDPT4!SCDPT4_5310000000_11</vt:lpstr>
      <vt:lpstr>EMIC_23Q2_SCDPT4!SCDPT4_5310000000_12</vt:lpstr>
      <vt:lpstr>EMIC_23Q2_SCDPT4!SCDPT4_5310000000_13</vt:lpstr>
      <vt:lpstr>EMIC_23Q2_SCDPT4!SCDPT4_5310000000_14</vt:lpstr>
      <vt:lpstr>EMIC_23Q2_SCDPT4!SCDPT4_5310000000_15</vt:lpstr>
      <vt:lpstr>EMIC_23Q2_SCDPT4!SCDPT4_5310000000_16</vt:lpstr>
      <vt:lpstr>EMIC_23Q2_SCDPT4!SCDPT4_5310000000_17</vt:lpstr>
      <vt:lpstr>EMIC_23Q2_SCDPT4!SCDPT4_5310000000_18</vt:lpstr>
      <vt:lpstr>EMIC_23Q2_SCDPT4!SCDPT4_5310000000_19</vt:lpstr>
      <vt:lpstr>EMIC_23Q2_SCDPT4!SCDPT4_5310000000_2</vt:lpstr>
      <vt:lpstr>EMIC_23Q2_SCDPT4!SCDPT4_5310000000_20</vt:lpstr>
      <vt:lpstr>EMIC_23Q2_SCDPT4!SCDPT4_5310000000_22.01</vt:lpstr>
      <vt:lpstr>EMIC_23Q2_SCDPT4!SCDPT4_5310000000_22.02</vt:lpstr>
      <vt:lpstr>EMIC_23Q2_SCDPT4!SCDPT4_5310000000_22.03</vt:lpstr>
      <vt:lpstr>EMIC_23Q2_SCDPT4!SCDPT4_5310000000_24</vt:lpstr>
      <vt:lpstr>EMIC_23Q2_SCDPT4!SCDPT4_5310000000_25</vt:lpstr>
      <vt:lpstr>EMIC_23Q2_SCDPT4!SCDPT4_5310000000_26</vt:lpstr>
      <vt:lpstr>EMIC_23Q2_SCDPT4!SCDPT4_5310000000_27</vt:lpstr>
      <vt:lpstr>EMIC_23Q2_SCDPT4!SCDPT4_5310000000_28</vt:lpstr>
      <vt:lpstr>EMIC_23Q2_SCDPT4!SCDPT4_5310000000_29</vt:lpstr>
      <vt:lpstr>EMIC_23Q2_SCDPT4!SCDPT4_5310000000_3</vt:lpstr>
      <vt:lpstr>EMIC_23Q2_SCDPT4!SCDPT4_5310000000_4</vt:lpstr>
      <vt:lpstr>EMIC_23Q2_SCDPT4!SCDPT4_5310000000_5</vt:lpstr>
      <vt:lpstr>EMIC_23Q2_SCDPT4!SCDPT4_5310000000_6</vt:lpstr>
      <vt:lpstr>EMIC_23Q2_SCDPT4!SCDPT4_5310000000_7</vt:lpstr>
      <vt:lpstr>EMIC_23Q2_SCDPT4!SCDPT4_5310000000_9</vt:lpstr>
      <vt:lpstr>EMIC_23Q2_SCDPT4!SCDPT4_5310000000_Range</vt:lpstr>
      <vt:lpstr>EMIC_23Q2_SCDPT4!SCDPT4_5319999999_10</vt:lpstr>
      <vt:lpstr>EMIC_23Q2_SCDPT4!SCDPT4_5319999999_11</vt:lpstr>
      <vt:lpstr>EMIC_23Q2_SCDPT4!SCDPT4_5319999999_12</vt:lpstr>
      <vt:lpstr>EMIC_23Q2_SCDPT4!SCDPT4_5319999999_13</vt:lpstr>
      <vt:lpstr>EMIC_23Q2_SCDPT4!SCDPT4_5319999999_14</vt:lpstr>
      <vt:lpstr>EMIC_23Q2_SCDPT4!SCDPT4_5319999999_15</vt:lpstr>
      <vt:lpstr>EMIC_23Q2_SCDPT4!SCDPT4_5319999999_16</vt:lpstr>
      <vt:lpstr>EMIC_23Q2_SCDPT4!SCDPT4_5319999999_17</vt:lpstr>
      <vt:lpstr>EMIC_23Q2_SCDPT4!SCDPT4_5319999999_18</vt:lpstr>
      <vt:lpstr>EMIC_23Q2_SCDPT4!SCDPT4_5319999999_19</vt:lpstr>
      <vt:lpstr>EMIC_23Q2_SCDPT4!SCDPT4_5319999999_20</vt:lpstr>
      <vt:lpstr>EMIC_23Q2_SCDPT4!SCDPT4_5319999999_7</vt:lpstr>
      <vt:lpstr>EMIC_23Q2_SCDPT4!SCDPT4_5319999999_9</vt:lpstr>
      <vt:lpstr>EMIC_23Q2_SCDPT4!SCDPT4_5320000000_1</vt:lpstr>
      <vt:lpstr>EMIC_23Q2_SCDPT4!SCDPT4_5320000000_10</vt:lpstr>
      <vt:lpstr>EMIC_23Q2_SCDPT4!SCDPT4_5320000000_11</vt:lpstr>
      <vt:lpstr>EMIC_23Q2_SCDPT4!SCDPT4_5320000000_12</vt:lpstr>
      <vt:lpstr>EMIC_23Q2_SCDPT4!SCDPT4_5320000000_13</vt:lpstr>
      <vt:lpstr>EMIC_23Q2_SCDPT4!SCDPT4_5320000000_14</vt:lpstr>
      <vt:lpstr>EMIC_23Q2_SCDPT4!SCDPT4_5320000000_15</vt:lpstr>
      <vt:lpstr>EMIC_23Q2_SCDPT4!SCDPT4_5320000000_16</vt:lpstr>
      <vt:lpstr>EMIC_23Q2_SCDPT4!SCDPT4_5320000000_17</vt:lpstr>
      <vt:lpstr>EMIC_23Q2_SCDPT4!SCDPT4_5320000000_18</vt:lpstr>
      <vt:lpstr>EMIC_23Q2_SCDPT4!SCDPT4_5320000000_19</vt:lpstr>
      <vt:lpstr>EMIC_23Q2_SCDPT4!SCDPT4_5320000000_2</vt:lpstr>
      <vt:lpstr>EMIC_23Q2_SCDPT4!SCDPT4_5320000000_20</vt:lpstr>
      <vt:lpstr>EMIC_23Q2_SCDPT4!SCDPT4_5320000000_22.01</vt:lpstr>
      <vt:lpstr>EMIC_23Q2_SCDPT4!SCDPT4_5320000000_22.02</vt:lpstr>
      <vt:lpstr>EMIC_23Q2_SCDPT4!SCDPT4_5320000000_22.03</vt:lpstr>
      <vt:lpstr>EMIC_23Q2_SCDPT4!SCDPT4_5320000000_24</vt:lpstr>
      <vt:lpstr>EMIC_23Q2_SCDPT4!SCDPT4_5320000000_25</vt:lpstr>
      <vt:lpstr>EMIC_23Q2_SCDPT4!SCDPT4_5320000000_26</vt:lpstr>
      <vt:lpstr>EMIC_23Q2_SCDPT4!SCDPT4_5320000000_27</vt:lpstr>
      <vt:lpstr>EMIC_23Q2_SCDPT4!SCDPT4_5320000000_28</vt:lpstr>
      <vt:lpstr>EMIC_23Q2_SCDPT4!SCDPT4_5320000000_29</vt:lpstr>
      <vt:lpstr>EMIC_23Q2_SCDPT4!SCDPT4_5320000000_3</vt:lpstr>
      <vt:lpstr>EMIC_23Q2_SCDPT4!SCDPT4_5320000000_4</vt:lpstr>
      <vt:lpstr>EMIC_23Q2_SCDPT4!SCDPT4_5320000000_5</vt:lpstr>
      <vt:lpstr>EMIC_23Q2_SCDPT4!SCDPT4_5320000000_6</vt:lpstr>
      <vt:lpstr>EMIC_23Q2_SCDPT4!SCDPT4_5320000000_7</vt:lpstr>
      <vt:lpstr>EMIC_23Q2_SCDPT4!SCDPT4_5320000000_9</vt:lpstr>
      <vt:lpstr>EMIC_23Q2_SCDPT4!SCDPT4_5320000000_Range</vt:lpstr>
      <vt:lpstr>EMIC_23Q2_SCDPT4!SCDPT4_5329999999_10</vt:lpstr>
      <vt:lpstr>EMIC_23Q2_SCDPT4!SCDPT4_5329999999_11</vt:lpstr>
      <vt:lpstr>EMIC_23Q2_SCDPT4!SCDPT4_5329999999_12</vt:lpstr>
      <vt:lpstr>EMIC_23Q2_SCDPT4!SCDPT4_5329999999_13</vt:lpstr>
      <vt:lpstr>EMIC_23Q2_SCDPT4!SCDPT4_5329999999_14</vt:lpstr>
      <vt:lpstr>EMIC_23Q2_SCDPT4!SCDPT4_5329999999_15</vt:lpstr>
      <vt:lpstr>EMIC_23Q2_SCDPT4!SCDPT4_5329999999_16</vt:lpstr>
      <vt:lpstr>EMIC_23Q2_SCDPT4!SCDPT4_5329999999_17</vt:lpstr>
      <vt:lpstr>EMIC_23Q2_SCDPT4!SCDPT4_5329999999_18</vt:lpstr>
      <vt:lpstr>EMIC_23Q2_SCDPT4!SCDPT4_5329999999_19</vt:lpstr>
      <vt:lpstr>EMIC_23Q2_SCDPT4!SCDPT4_5329999999_20</vt:lpstr>
      <vt:lpstr>EMIC_23Q2_SCDPT4!SCDPT4_5329999999_7</vt:lpstr>
      <vt:lpstr>EMIC_23Q2_SCDPT4!SCDPT4_5329999999_9</vt:lpstr>
      <vt:lpstr>EMIC_23Q2_SCDPT4!SCDPT4_5510000000_1</vt:lpstr>
      <vt:lpstr>EMIC_23Q2_SCDPT4!SCDPT4_5510000000_10</vt:lpstr>
      <vt:lpstr>EMIC_23Q2_SCDPT4!SCDPT4_5510000000_11</vt:lpstr>
      <vt:lpstr>EMIC_23Q2_SCDPT4!SCDPT4_5510000000_12</vt:lpstr>
      <vt:lpstr>EMIC_23Q2_SCDPT4!SCDPT4_5510000000_13</vt:lpstr>
      <vt:lpstr>EMIC_23Q2_SCDPT4!SCDPT4_5510000000_14</vt:lpstr>
      <vt:lpstr>EMIC_23Q2_SCDPT4!SCDPT4_5510000000_15</vt:lpstr>
      <vt:lpstr>EMIC_23Q2_SCDPT4!SCDPT4_5510000000_16</vt:lpstr>
      <vt:lpstr>EMIC_23Q2_SCDPT4!SCDPT4_5510000000_17</vt:lpstr>
      <vt:lpstr>EMIC_23Q2_SCDPT4!SCDPT4_5510000000_18</vt:lpstr>
      <vt:lpstr>EMIC_23Q2_SCDPT4!SCDPT4_5510000000_19</vt:lpstr>
      <vt:lpstr>EMIC_23Q2_SCDPT4!SCDPT4_5510000000_2</vt:lpstr>
      <vt:lpstr>EMIC_23Q2_SCDPT4!SCDPT4_5510000000_20</vt:lpstr>
      <vt:lpstr>EMIC_23Q2_SCDPT4!SCDPT4_5510000000_22.01</vt:lpstr>
      <vt:lpstr>EMIC_23Q2_SCDPT4!SCDPT4_5510000000_22.02</vt:lpstr>
      <vt:lpstr>EMIC_23Q2_SCDPT4!SCDPT4_5510000000_22.03</vt:lpstr>
      <vt:lpstr>EMIC_23Q2_SCDPT4!SCDPT4_5510000000_24</vt:lpstr>
      <vt:lpstr>EMIC_23Q2_SCDPT4!SCDPT4_5510000000_25</vt:lpstr>
      <vt:lpstr>EMIC_23Q2_SCDPT4!SCDPT4_5510000000_26</vt:lpstr>
      <vt:lpstr>EMIC_23Q2_SCDPT4!SCDPT4_5510000000_27</vt:lpstr>
      <vt:lpstr>EMIC_23Q2_SCDPT4!SCDPT4_5510000000_28</vt:lpstr>
      <vt:lpstr>EMIC_23Q2_SCDPT4!SCDPT4_5510000000_29</vt:lpstr>
      <vt:lpstr>EMIC_23Q2_SCDPT4!SCDPT4_5510000000_3</vt:lpstr>
      <vt:lpstr>EMIC_23Q2_SCDPT4!SCDPT4_5510000000_4</vt:lpstr>
      <vt:lpstr>EMIC_23Q2_SCDPT4!SCDPT4_5510000000_5</vt:lpstr>
      <vt:lpstr>EMIC_23Q2_SCDPT4!SCDPT4_5510000000_6</vt:lpstr>
      <vt:lpstr>EMIC_23Q2_SCDPT4!SCDPT4_5510000000_7</vt:lpstr>
      <vt:lpstr>EMIC_23Q2_SCDPT4!SCDPT4_5510000000_9</vt:lpstr>
      <vt:lpstr>EMIC_23Q2_SCDPT4!SCDPT4_5510000000_Range</vt:lpstr>
      <vt:lpstr>EMIC_23Q2_SCDPT4!SCDPT4_5519999999_10</vt:lpstr>
      <vt:lpstr>EMIC_23Q2_SCDPT4!SCDPT4_5519999999_11</vt:lpstr>
      <vt:lpstr>EMIC_23Q2_SCDPT4!SCDPT4_5519999999_12</vt:lpstr>
      <vt:lpstr>EMIC_23Q2_SCDPT4!SCDPT4_5519999999_13</vt:lpstr>
      <vt:lpstr>EMIC_23Q2_SCDPT4!SCDPT4_5519999999_14</vt:lpstr>
      <vt:lpstr>EMIC_23Q2_SCDPT4!SCDPT4_5519999999_15</vt:lpstr>
      <vt:lpstr>EMIC_23Q2_SCDPT4!SCDPT4_5519999999_16</vt:lpstr>
      <vt:lpstr>EMIC_23Q2_SCDPT4!SCDPT4_5519999999_17</vt:lpstr>
      <vt:lpstr>EMIC_23Q2_SCDPT4!SCDPT4_5519999999_18</vt:lpstr>
      <vt:lpstr>EMIC_23Q2_SCDPT4!SCDPT4_5519999999_19</vt:lpstr>
      <vt:lpstr>EMIC_23Q2_SCDPT4!SCDPT4_5519999999_20</vt:lpstr>
      <vt:lpstr>EMIC_23Q2_SCDPT4!SCDPT4_5519999999_7</vt:lpstr>
      <vt:lpstr>EMIC_23Q2_SCDPT4!SCDPT4_5519999999_9</vt:lpstr>
      <vt:lpstr>EMIC_23Q2_SCDPT4!SCDPT4_5520000000_1</vt:lpstr>
      <vt:lpstr>EMIC_23Q2_SCDPT4!SCDPT4_5520000000_10</vt:lpstr>
      <vt:lpstr>EMIC_23Q2_SCDPT4!SCDPT4_5520000000_11</vt:lpstr>
      <vt:lpstr>EMIC_23Q2_SCDPT4!SCDPT4_5520000000_12</vt:lpstr>
      <vt:lpstr>EMIC_23Q2_SCDPT4!SCDPT4_5520000000_13</vt:lpstr>
      <vt:lpstr>EMIC_23Q2_SCDPT4!SCDPT4_5520000000_14</vt:lpstr>
      <vt:lpstr>EMIC_23Q2_SCDPT4!SCDPT4_5520000000_15</vt:lpstr>
      <vt:lpstr>EMIC_23Q2_SCDPT4!SCDPT4_5520000000_16</vt:lpstr>
      <vt:lpstr>EMIC_23Q2_SCDPT4!SCDPT4_5520000000_17</vt:lpstr>
      <vt:lpstr>EMIC_23Q2_SCDPT4!SCDPT4_5520000000_18</vt:lpstr>
      <vt:lpstr>EMIC_23Q2_SCDPT4!SCDPT4_5520000000_19</vt:lpstr>
      <vt:lpstr>EMIC_23Q2_SCDPT4!SCDPT4_5520000000_2</vt:lpstr>
      <vt:lpstr>EMIC_23Q2_SCDPT4!SCDPT4_5520000000_20</vt:lpstr>
      <vt:lpstr>EMIC_23Q2_SCDPT4!SCDPT4_5520000000_22.01</vt:lpstr>
      <vt:lpstr>EMIC_23Q2_SCDPT4!SCDPT4_5520000000_22.02</vt:lpstr>
      <vt:lpstr>EMIC_23Q2_SCDPT4!SCDPT4_5520000000_22.03</vt:lpstr>
      <vt:lpstr>EMIC_23Q2_SCDPT4!SCDPT4_5520000000_24</vt:lpstr>
      <vt:lpstr>EMIC_23Q2_SCDPT4!SCDPT4_5520000000_25</vt:lpstr>
      <vt:lpstr>EMIC_23Q2_SCDPT4!SCDPT4_5520000000_26</vt:lpstr>
      <vt:lpstr>EMIC_23Q2_SCDPT4!SCDPT4_5520000000_27</vt:lpstr>
      <vt:lpstr>EMIC_23Q2_SCDPT4!SCDPT4_5520000000_28</vt:lpstr>
      <vt:lpstr>EMIC_23Q2_SCDPT4!SCDPT4_5520000000_29</vt:lpstr>
      <vt:lpstr>EMIC_23Q2_SCDPT4!SCDPT4_5520000000_3</vt:lpstr>
      <vt:lpstr>EMIC_23Q2_SCDPT4!SCDPT4_5520000000_4</vt:lpstr>
      <vt:lpstr>EMIC_23Q2_SCDPT4!SCDPT4_5520000000_5</vt:lpstr>
      <vt:lpstr>EMIC_23Q2_SCDPT4!SCDPT4_5520000000_6</vt:lpstr>
      <vt:lpstr>EMIC_23Q2_SCDPT4!SCDPT4_5520000000_7</vt:lpstr>
      <vt:lpstr>EMIC_23Q2_SCDPT4!SCDPT4_5520000000_9</vt:lpstr>
      <vt:lpstr>EMIC_23Q2_SCDPT4!SCDPT4_5520000000_Range</vt:lpstr>
      <vt:lpstr>EMIC_23Q2_SCDPT4!SCDPT4_5529999999_10</vt:lpstr>
      <vt:lpstr>EMIC_23Q2_SCDPT4!SCDPT4_5529999999_11</vt:lpstr>
      <vt:lpstr>EMIC_23Q2_SCDPT4!SCDPT4_5529999999_12</vt:lpstr>
      <vt:lpstr>EMIC_23Q2_SCDPT4!SCDPT4_5529999999_13</vt:lpstr>
      <vt:lpstr>EMIC_23Q2_SCDPT4!SCDPT4_5529999999_14</vt:lpstr>
      <vt:lpstr>EMIC_23Q2_SCDPT4!SCDPT4_5529999999_15</vt:lpstr>
      <vt:lpstr>EMIC_23Q2_SCDPT4!SCDPT4_5529999999_16</vt:lpstr>
      <vt:lpstr>EMIC_23Q2_SCDPT4!SCDPT4_5529999999_17</vt:lpstr>
      <vt:lpstr>EMIC_23Q2_SCDPT4!SCDPT4_5529999999_18</vt:lpstr>
      <vt:lpstr>EMIC_23Q2_SCDPT4!SCDPT4_5529999999_19</vt:lpstr>
      <vt:lpstr>EMIC_23Q2_SCDPT4!SCDPT4_5529999999_20</vt:lpstr>
      <vt:lpstr>EMIC_23Q2_SCDPT4!SCDPT4_5529999999_7</vt:lpstr>
      <vt:lpstr>EMIC_23Q2_SCDPT4!SCDPT4_5529999999_9</vt:lpstr>
      <vt:lpstr>EMIC_23Q2_SCDPT4!SCDPT4_5710000000_1</vt:lpstr>
      <vt:lpstr>EMIC_23Q2_SCDPT4!SCDPT4_5710000000_10</vt:lpstr>
      <vt:lpstr>EMIC_23Q2_SCDPT4!SCDPT4_5710000000_11</vt:lpstr>
      <vt:lpstr>EMIC_23Q2_SCDPT4!SCDPT4_5710000000_12</vt:lpstr>
      <vt:lpstr>EMIC_23Q2_SCDPT4!SCDPT4_5710000000_13</vt:lpstr>
      <vt:lpstr>EMIC_23Q2_SCDPT4!SCDPT4_5710000000_14</vt:lpstr>
      <vt:lpstr>EMIC_23Q2_SCDPT4!SCDPT4_5710000000_15</vt:lpstr>
      <vt:lpstr>EMIC_23Q2_SCDPT4!SCDPT4_5710000000_16</vt:lpstr>
      <vt:lpstr>EMIC_23Q2_SCDPT4!SCDPT4_5710000000_17</vt:lpstr>
      <vt:lpstr>EMIC_23Q2_SCDPT4!SCDPT4_5710000000_18</vt:lpstr>
      <vt:lpstr>EMIC_23Q2_SCDPT4!SCDPT4_5710000000_19</vt:lpstr>
      <vt:lpstr>EMIC_23Q2_SCDPT4!SCDPT4_5710000000_2</vt:lpstr>
      <vt:lpstr>EMIC_23Q2_SCDPT4!SCDPT4_5710000000_20</vt:lpstr>
      <vt:lpstr>EMIC_23Q2_SCDPT4!SCDPT4_5710000000_22.01</vt:lpstr>
      <vt:lpstr>EMIC_23Q2_SCDPT4!SCDPT4_5710000000_22.02</vt:lpstr>
      <vt:lpstr>EMIC_23Q2_SCDPT4!SCDPT4_5710000000_22.03</vt:lpstr>
      <vt:lpstr>EMIC_23Q2_SCDPT4!SCDPT4_5710000000_24</vt:lpstr>
      <vt:lpstr>EMIC_23Q2_SCDPT4!SCDPT4_5710000000_25</vt:lpstr>
      <vt:lpstr>EMIC_23Q2_SCDPT4!SCDPT4_5710000000_26</vt:lpstr>
      <vt:lpstr>EMIC_23Q2_SCDPT4!SCDPT4_5710000000_27</vt:lpstr>
      <vt:lpstr>EMIC_23Q2_SCDPT4!SCDPT4_5710000000_28</vt:lpstr>
      <vt:lpstr>EMIC_23Q2_SCDPT4!SCDPT4_5710000000_29</vt:lpstr>
      <vt:lpstr>EMIC_23Q2_SCDPT4!SCDPT4_5710000000_3</vt:lpstr>
      <vt:lpstr>EMIC_23Q2_SCDPT4!SCDPT4_5710000000_4</vt:lpstr>
      <vt:lpstr>EMIC_23Q2_SCDPT4!SCDPT4_5710000000_5</vt:lpstr>
      <vt:lpstr>EMIC_23Q2_SCDPT4!SCDPT4_5710000000_6</vt:lpstr>
      <vt:lpstr>EMIC_23Q2_SCDPT4!SCDPT4_5710000000_7</vt:lpstr>
      <vt:lpstr>EMIC_23Q2_SCDPT4!SCDPT4_5710000000_9</vt:lpstr>
      <vt:lpstr>EMIC_23Q2_SCDPT4!SCDPT4_5710000000_Range</vt:lpstr>
      <vt:lpstr>EMIC_23Q2_SCDPT4!SCDPT4_5719999999_10</vt:lpstr>
      <vt:lpstr>EMIC_23Q2_SCDPT4!SCDPT4_5719999999_11</vt:lpstr>
      <vt:lpstr>EMIC_23Q2_SCDPT4!SCDPT4_5719999999_12</vt:lpstr>
      <vt:lpstr>EMIC_23Q2_SCDPT4!SCDPT4_5719999999_13</vt:lpstr>
      <vt:lpstr>EMIC_23Q2_SCDPT4!SCDPT4_5719999999_14</vt:lpstr>
      <vt:lpstr>EMIC_23Q2_SCDPT4!SCDPT4_5719999999_15</vt:lpstr>
      <vt:lpstr>EMIC_23Q2_SCDPT4!SCDPT4_5719999999_16</vt:lpstr>
      <vt:lpstr>EMIC_23Q2_SCDPT4!SCDPT4_5719999999_17</vt:lpstr>
      <vt:lpstr>EMIC_23Q2_SCDPT4!SCDPT4_5719999999_18</vt:lpstr>
      <vt:lpstr>EMIC_23Q2_SCDPT4!SCDPT4_5719999999_19</vt:lpstr>
      <vt:lpstr>EMIC_23Q2_SCDPT4!SCDPT4_5719999999_20</vt:lpstr>
      <vt:lpstr>EMIC_23Q2_SCDPT4!SCDPT4_5719999999_7</vt:lpstr>
      <vt:lpstr>EMIC_23Q2_SCDPT4!SCDPT4_5719999999_9</vt:lpstr>
      <vt:lpstr>EMIC_23Q2_SCDPT4!SCDPT4_5720000000_1</vt:lpstr>
      <vt:lpstr>EMIC_23Q2_SCDPT4!SCDPT4_5720000000_10</vt:lpstr>
      <vt:lpstr>EMIC_23Q2_SCDPT4!SCDPT4_5720000000_11</vt:lpstr>
      <vt:lpstr>EMIC_23Q2_SCDPT4!SCDPT4_5720000000_12</vt:lpstr>
      <vt:lpstr>EMIC_23Q2_SCDPT4!SCDPT4_5720000000_13</vt:lpstr>
      <vt:lpstr>EMIC_23Q2_SCDPT4!SCDPT4_5720000000_14</vt:lpstr>
      <vt:lpstr>EMIC_23Q2_SCDPT4!SCDPT4_5720000000_15</vt:lpstr>
      <vt:lpstr>EMIC_23Q2_SCDPT4!SCDPT4_5720000000_16</vt:lpstr>
      <vt:lpstr>EMIC_23Q2_SCDPT4!SCDPT4_5720000000_17</vt:lpstr>
      <vt:lpstr>EMIC_23Q2_SCDPT4!SCDPT4_5720000000_18</vt:lpstr>
      <vt:lpstr>EMIC_23Q2_SCDPT4!SCDPT4_5720000000_19</vt:lpstr>
      <vt:lpstr>EMIC_23Q2_SCDPT4!SCDPT4_5720000000_2</vt:lpstr>
      <vt:lpstr>EMIC_23Q2_SCDPT4!SCDPT4_5720000000_20</vt:lpstr>
      <vt:lpstr>EMIC_23Q2_SCDPT4!SCDPT4_5720000000_22.01</vt:lpstr>
      <vt:lpstr>EMIC_23Q2_SCDPT4!SCDPT4_5720000000_22.02</vt:lpstr>
      <vt:lpstr>EMIC_23Q2_SCDPT4!SCDPT4_5720000000_22.03</vt:lpstr>
      <vt:lpstr>EMIC_23Q2_SCDPT4!SCDPT4_5720000000_24</vt:lpstr>
      <vt:lpstr>EMIC_23Q2_SCDPT4!SCDPT4_5720000000_25</vt:lpstr>
      <vt:lpstr>EMIC_23Q2_SCDPT4!SCDPT4_5720000000_26</vt:lpstr>
      <vt:lpstr>EMIC_23Q2_SCDPT4!SCDPT4_5720000000_27</vt:lpstr>
      <vt:lpstr>EMIC_23Q2_SCDPT4!SCDPT4_5720000000_28</vt:lpstr>
      <vt:lpstr>EMIC_23Q2_SCDPT4!SCDPT4_5720000000_29</vt:lpstr>
      <vt:lpstr>EMIC_23Q2_SCDPT4!SCDPT4_5720000000_3</vt:lpstr>
      <vt:lpstr>EMIC_23Q2_SCDPT4!SCDPT4_5720000000_4</vt:lpstr>
      <vt:lpstr>EMIC_23Q2_SCDPT4!SCDPT4_5720000000_5</vt:lpstr>
      <vt:lpstr>EMIC_23Q2_SCDPT4!SCDPT4_5720000000_6</vt:lpstr>
      <vt:lpstr>EMIC_23Q2_SCDPT4!SCDPT4_5720000000_7</vt:lpstr>
      <vt:lpstr>EMIC_23Q2_SCDPT4!SCDPT4_5720000000_9</vt:lpstr>
      <vt:lpstr>EMIC_23Q2_SCDPT4!SCDPT4_5720000000_Range</vt:lpstr>
      <vt:lpstr>EMIC_23Q2_SCDPT4!SCDPT4_5729999999_10</vt:lpstr>
      <vt:lpstr>EMIC_23Q2_SCDPT4!SCDPT4_5729999999_11</vt:lpstr>
      <vt:lpstr>EMIC_23Q2_SCDPT4!SCDPT4_5729999999_12</vt:lpstr>
      <vt:lpstr>EMIC_23Q2_SCDPT4!SCDPT4_5729999999_13</vt:lpstr>
      <vt:lpstr>EMIC_23Q2_SCDPT4!SCDPT4_5729999999_14</vt:lpstr>
      <vt:lpstr>EMIC_23Q2_SCDPT4!SCDPT4_5729999999_15</vt:lpstr>
      <vt:lpstr>EMIC_23Q2_SCDPT4!SCDPT4_5729999999_16</vt:lpstr>
      <vt:lpstr>EMIC_23Q2_SCDPT4!SCDPT4_5729999999_17</vt:lpstr>
      <vt:lpstr>EMIC_23Q2_SCDPT4!SCDPT4_5729999999_18</vt:lpstr>
      <vt:lpstr>EMIC_23Q2_SCDPT4!SCDPT4_5729999999_19</vt:lpstr>
      <vt:lpstr>EMIC_23Q2_SCDPT4!SCDPT4_5729999999_20</vt:lpstr>
      <vt:lpstr>EMIC_23Q2_SCDPT4!SCDPT4_5729999999_7</vt:lpstr>
      <vt:lpstr>EMIC_23Q2_SCDPT4!SCDPT4_5729999999_9</vt:lpstr>
      <vt:lpstr>EMIC_23Q2_SCDPT4!SCDPT4_5810000000_1</vt:lpstr>
      <vt:lpstr>EMIC_23Q2_SCDPT4!SCDPT4_5810000000_10</vt:lpstr>
      <vt:lpstr>EMIC_23Q2_SCDPT4!SCDPT4_5810000000_11</vt:lpstr>
      <vt:lpstr>EMIC_23Q2_SCDPT4!SCDPT4_5810000000_12</vt:lpstr>
      <vt:lpstr>EMIC_23Q2_SCDPT4!SCDPT4_5810000000_13</vt:lpstr>
      <vt:lpstr>EMIC_23Q2_SCDPT4!SCDPT4_5810000000_14</vt:lpstr>
      <vt:lpstr>EMIC_23Q2_SCDPT4!SCDPT4_5810000000_15</vt:lpstr>
      <vt:lpstr>EMIC_23Q2_SCDPT4!SCDPT4_5810000000_16</vt:lpstr>
      <vt:lpstr>EMIC_23Q2_SCDPT4!SCDPT4_5810000000_17</vt:lpstr>
      <vt:lpstr>EMIC_23Q2_SCDPT4!SCDPT4_5810000000_18</vt:lpstr>
      <vt:lpstr>EMIC_23Q2_SCDPT4!SCDPT4_5810000000_19</vt:lpstr>
      <vt:lpstr>EMIC_23Q2_SCDPT4!SCDPT4_5810000000_2</vt:lpstr>
      <vt:lpstr>EMIC_23Q2_SCDPT4!SCDPT4_5810000000_20</vt:lpstr>
      <vt:lpstr>EMIC_23Q2_SCDPT4!SCDPT4_5810000000_22.01</vt:lpstr>
      <vt:lpstr>EMIC_23Q2_SCDPT4!SCDPT4_5810000000_22.02</vt:lpstr>
      <vt:lpstr>EMIC_23Q2_SCDPT4!SCDPT4_5810000000_22.03</vt:lpstr>
      <vt:lpstr>EMIC_23Q2_SCDPT4!SCDPT4_5810000000_24</vt:lpstr>
      <vt:lpstr>EMIC_23Q2_SCDPT4!SCDPT4_5810000000_25</vt:lpstr>
      <vt:lpstr>EMIC_23Q2_SCDPT4!SCDPT4_5810000000_26</vt:lpstr>
      <vt:lpstr>EMIC_23Q2_SCDPT4!SCDPT4_5810000000_27</vt:lpstr>
      <vt:lpstr>EMIC_23Q2_SCDPT4!SCDPT4_5810000000_28</vt:lpstr>
      <vt:lpstr>EMIC_23Q2_SCDPT4!SCDPT4_5810000000_29</vt:lpstr>
      <vt:lpstr>EMIC_23Q2_SCDPT4!SCDPT4_5810000000_3</vt:lpstr>
      <vt:lpstr>EMIC_23Q2_SCDPT4!SCDPT4_5810000000_4</vt:lpstr>
      <vt:lpstr>EMIC_23Q2_SCDPT4!SCDPT4_5810000000_5</vt:lpstr>
      <vt:lpstr>EMIC_23Q2_SCDPT4!SCDPT4_5810000000_6</vt:lpstr>
      <vt:lpstr>EMIC_23Q2_SCDPT4!SCDPT4_5810000000_7</vt:lpstr>
      <vt:lpstr>EMIC_23Q2_SCDPT4!SCDPT4_5810000000_9</vt:lpstr>
      <vt:lpstr>EMIC_23Q2_SCDPT4!SCDPT4_5810000000_Range</vt:lpstr>
      <vt:lpstr>EMIC_23Q2_SCDPT4!SCDPT4_5819999999_10</vt:lpstr>
      <vt:lpstr>EMIC_23Q2_SCDPT4!SCDPT4_5819999999_11</vt:lpstr>
      <vt:lpstr>EMIC_23Q2_SCDPT4!SCDPT4_5819999999_12</vt:lpstr>
      <vt:lpstr>EMIC_23Q2_SCDPT4!SCDPT4_5819999999_13</vt:lpstr>
      <vt:lpstr>EMIC_23Q2_SCDPT4!SCDPT4_5819999999_14</vt:lpstr>
      <vt:lpstr>EMIC_23Q2_SCDPT4!SCDPT4_5819999999_15</vt:lpstr>
      <vt:lpstr>EMIC_23Q2_SCDPT4!SCDPT4_5819999999_16</vt:lpstr>
      <vt:lpstr>EMIC_23Q2_SCDPT4!SCDPT4_5819999999_17</vt:lpstr>
      <vt:lpstr>EMIC_23Q2_SCDPT4!SCDPT4_5819999999_18</vt:lpstr>
      <vt:lpstr>EMIC_23Q2_SCDPT4!SCDPT4_5819999999_19</vt:lpstr>
      <vt:lpstr>EMIC_23Q2_SCDPT4!SCDPT4_5819999999_20</vt:lpstr>
      <vt:lpstr>EMIC_23Q2_SCDPT4!SCDPT4_5819999999_7</vt:lpstr>
      <vt:lpstr>EMIC_23Q2_SCDPT4!SCDPT4_5819999999_9</vt:lpstr>
      <vt:lpstr>EMIC_23Q2_SCDPT4!SCDPT4_5910000000_1</vt:lpstr>
      <vt:lpstr>EMIC_23Q2_SCDPT4!SCDPT4_5910000000_10</vt:lpstr>
      <vt:lpstr>EMIC_23Q2_SCDPT4!SCDPT4_5910000000_11</vt:lpstr>
      <vt:lpstr>EMIC_23Q2_SCDPT4!SCDPT4_5910000000_12</vt:lpstr>
      <vt:lpstr>EMIC_23Q2_SCDPT4!SCDPT4_5910000000_13</vt:lpstr>
      <vt:lpstr>EMIC_23Q2_SCDPT4!SCDPT4_5910000000_14</vt:lpstr>
      <vt:lpstr>EMIC_23Q2_SCDPT4!SCDPT4_5910000000_15</vt:lpstr>
      <vt:lpstr>EMIC_23Q2_SCDPT4!SCDPT4_5910000000_16</vt:lpstr>
      <vt:lpstr>EMIC_23Q2_SCDPT4!SCDPT4_5910000000_17</vt:lpstr>
      <vt:lpstr>EMIC_23Q2_SCDPT4!SCDPT4_5910000000_18</vt:lpstr>
      <vt:lpstr>EMIC_23Q2_SCDPT4!SCDPT4_5910000000_19</vt:lpstr>
      <vt:lpstr>EMIC_23Q2_SCDPT4!SCDPT4_5910000000_2</vt:lpstr>
      <vt:lpstr>EMIC_23Q2_SCDPT4!SCDPT4_5910000000_20</vt:lpstr>
      <vt:lpstr>EMIC_23Q2_SCDPT4!SCDPT4_5910000000_24</vt:lpstr>
      <vt:lpstr>EMIC_23Q2_SCDPT4!SCDPT4_5910000000_25</vt:lpstr>
      <vt:lpstr>EMIC_23Q2_SCDPT4!SCDPT4_5910000000_26</vt:lpstr>
      <vt:lpstr>EMIC_23Q2_SCDPT4!SCDPT4_5910000000_27</vt:lpstr>
      <vt:lpstr>EMIC_23Q2_SCDPT4!SCDPT4_5910000000_28</vt:lpstr>
      <vt:lpstr>EMIC_23Q2_SCDPT4!SCDPT4_5910000000_3</vt:lpstr>
      <vt:lpstr>EMIC_23Q2_SCDPT4!SCDPT4_5910000000_4</vt:lpstr>
      <vt:lpstr>EMIC_23Q2_SCDPT4!SCDPT4_5910000000_5</vt:lpstr>
      <vt:lpstr>EMIC_23Q2_SCDPT4!SCDPT4_5910000000_6</vt:lpstr>
      <vt:lpstr>EMIC_23Q2_SCDPT4!SCDPT4_5910000000_7</vt:lpstr>
      <vt:lpstr>EMIC_23Q2_SCDPT4!SCDPT4_5910000000_9</vt:lpstr>
      <vt:lpstr>EMIC_23Q2_SCDPT4!SCDPT4_5910000000_Range</vt:lpstr>
      <vt:lpstr>EMIC_23Q2_SCDPT4!SCDPT4_5919999999_10</vt:lpstr>
      <vt:lpstr>EMIC_23Q2_SCDPT4!SCDPT4_5919999999_11</vt:lpstr>
      <vt:lpstr>EMIC_23Q2_SCDPT4!SCDPT4_5919999999_12</vt:lpstr>
      <vt:lpstr>EMIC_23Q2_SCDPT4!SCDPT4_5919999999_13</vt:lpstr>
      <vt:lpstr>EMIC_23Q2_SCDPT4!SCDPT4_5919999999_14</vt:lpstr>
      <vt:lpstr>EMIC_23Q2_SCDPT4!SCDPT4_5919999999_15</vt:lpstr>
      <vt:lpstr>EMIC_23Q2_SCDPT4!SCDPT4_5919999999_16</vt:lpstr>
      <vt:lpstr>EMIC_23Q2_SCDPT4!SCDPT4_5919999999_17</vt:lpstr>
      <vt:lpstr>EMIC_23Q2_SCDPT4!SCDPT4_5919999999_18</vt:lpstr>
      <vt:lpstr>EMIC_23Q2_SCDPT4!SCDPT4_5919999999_19</vt:lpstr>
      <vt:lpstr>EMIC_23Q2_SCDPT4!SCDPT4_5919999999_20</vt:lpstr>
      <vt:lpstr>EMIC_23Q2_SCDPT4!SCDPT4_5919999999_7</vt:lpstr>
      <vt:lpstr>EMIC_23Q2_SCDPT4!SCDPT4_5919999999_9</vt:lpstr>
      <vt:lpstr>EMIC_23Q2_SCDPT4!SCDPT4_5920000000_1</vt:lpstr>
      <vt:lpstr>EMIC_23Q2_SCDPT4!SCDPT4_5920000000_10</vt:lpstr>
      <vt:lpstr>EMIC_23Q2_SCDPT4!SCDPT4_5920000000_11</vt:lpstr>
      <vt:lpstr>EMIC_23Q2_SCDPT4!SCDPT4_5920000000_12</vt:lpstr>
      <vt:lpstr>EMIC_23Q2_SCDPT4!SCDPT4_5920000000_13</vt:lpstr>
      <vt:lpstr>EMIC_23Q2_SCDPT4!SCDPT4_5920000000_14</vt:lpstr>
      <vt:lpstr>EMIC_23Q2_SCDPT4!SCDPT4_5920000000_15</vt:lpstr>
      <vt:lpstr>EMIC_23Q2_SCDPT4!SCDPT4_5920000000_16</vt:lpstr>
      <vt:lpstr>EMIC_23Q2_SCDPT4!SCDPT4_5920000000_17</vt:lpstr>
      <vt:lpstr>EMIC_23Q2_SCDPT4!SCDPT4_5920000000_18</vt:lpstr>
      <vt:lpstr>EMIC_23Q2_SCDPT4!SCDPT4_5920000000_19</vt:lpstr>
      <vt:lpstr>EMIC_23Q2_SCDPT4!SCDPT4_5920000000_2</vt:lpstr>
      <vt:lpstr>EMIC_23Q2_SCDPT4!SCDPT4_5920000000_20</vt:lpstr>
      <vt:lpstr>EMIC_23Q2_SCDPT4!SCDPT4_5920000000_24</vt:lpstr>
      <vt:lpstr>EMIC_23Q2_SCDPT4!SCDPT4_5920000000_25</vt:lpstr>
      <vt:lpstr>EMIC_23Q2_SCDPT4!SCDPT4_5920000000_26</vt:lpstr>
      <vt:lpstr>EMIC_23Q2_SCDPT4!SCDPT4_5920000000_27</vt:lpstr>
      <vt:lpstr>EMIC_23Q2_SCDPT4!SCDPT4_5920000000_28</vt:lpstr>
      <vt:lpstr>EMIC_23Q2_SCDPT4!SCDPT4_5920000000_3</vt:lpstr>
      <vt:lpstr>EMIC_23Q2_SCDPT4!SCDPT4_5920000000_4</vt:lpstr>
      <vt:lpstr>EMIC_23Q2_SCDPT4!SCDPT4_5920000000_5</vt:lpstr>
      <vt:lpstr>EMIC_23Q2_SCDPT4!SCDPT4_5920000000_6</vt:lpstr>
      <vt:lpstr>EMIC_23Q2_SCDPT4!SCDPT4_5920000000_7</vt:lpstr>
      <vt:lpstr>EMIC_23Q2_SCDPT4!SCDPT4_5920000000_9</vt:lpstr>
      <vt:lpstr>EMIC_23Q2_SCDPT4!SCDPT4_5920000000_Range</vt:lpstr>
      <vt:lpstr>EMIC_23Q2_SCDPT4!SCDPT4_5929999999_10</vt:lpstr>
      <vt:lpstr>EMIC_23Q2_SCDPT4!SCDPT4_5929999999_11</vt:lpstr>
      <vt:lpstr>EMIC_23Q2_SCDPT4!SCDPT4_5929999999_12</vt:lpstr>
      <vt:lpstr>EMIC_23Q2_SCDPT4!SCDPT4_5929999999_13</vt:lpstr>
      <vt:lpstr>EMIC_23Q2_SCDPT4!SCDPT4_5929999999_14</vt:lpstr>
      <vt:lpstr>EMIC_23Q2_SCDPT4!SCDPT4_5929999999_15</vt:lpstr>
      <vt:lpstr>EMIC_23Q2_SCDPT4!SCDPT4_5929999999_16</vt:lpstr>
      <vt:lpstr>EMIC_23Q2_SCDPT4!SCDPT4_5929999999_17</vt:lpstr>
      <vt:lpstr>EMIC_23Q2_SCDPT4!SCDPT4_5929999999_18</vt:lpstr>
      <vt:lpstr>EMIC_23Q2_SCDPT4!SCDPT4_5929999999_19</vt:lpstr>
      <vt:lpstr>EMIC_23Q2_SCDPT4!SCDPT4_5929999999_20</vt:lpstr>
      <vt:lpstr>EMIC_23Q2_SCDPT4!SCDPT4_5929999999_7</vt:lpstr>
      <vt:lpstr>EMIC_23Q2_SCDPT4!SCDPT4_5929999999_9</vt:lpstr>
      <vt:lpstr>EMIC_23Q2_SCDPT4!SCDPT4_5989999997_10</vt:lpstr>
      <vt:lpstr>EMIC_23Q2_SCDPT4!SCDPT4_5989999997_11</vt:lpstr>
      <vt:lpstr>EMIC_23Q2_SCDPT4!SCDPT4_5989999997_12</vt:lpstr>
      <vt:lpstr>EMIC_23Q2_SCDPT4!SCDPT4_5989999997_13</vt:lpstr>
      <vt:lpstr>EMIC_23Q2_SCDPT4!SCDPT4_5989999997_14</vt:lpstr>
      <vt:lpstr>EMIC_23Q2_SCDPT4!SCDPT4_5989999997_15</vt:lpstr>
      <vt:lpstr>EMIC_23Q2_SCDPT4!SCDPT4_5989999997_16</vt:lpstr>
      <vt:lpstr>EMIC_23Q2_SCDPT4!SCDPT4_5989999997_17</vt:lpstr>
      <vt:lpstr>EMIC_23Q2_SCDPT4!SCDPT4_5989999997_18</vt:lpstr>
      <vt:lpstr>EMIC_23Q2_SCDPT4!SCDPT4_5989999997_19</vt:lpstr>
      <vt:lpstr>EMIC_23Q2_SCDPT4!SCDPT4_5989999997_20</vt:lpstr>
      <vt:lpstr>EMIC_23Q2_SCDPT4!SCDPT4_5989999997_7</vt:lpstr>
      <vt:lpstr>EMIC_23Q2_SCDPT4!SCDPT4_5989999997_9</vt:lpstr>
      <vt:lpstr>EMIC_23Q2_SCDPT4!SCDPT4_5989999999_10</vt:lpstr>
      <vt:lpstr>EMIC_23Q2_SCDPT4!SCDPT4_5989999999_11</vt:lpstr>
      <vt:lpstr>EMIC_23Q2_SCDPT4!SCDPT4_5989999999_12</vt:lpstr>
      <vt:lpstr>EMIC_23Q2_SCDPT4!SCDPT4_5989999999_13</vt:lpstr>
      <vt:lpstr>EMIC_23Q2_SCDPT4!SCDPT4_5989999999_14</vt:lpstr>
      <vt:lpstr>EMIC_23Q2_SCDPT4!SCDPT4_5989999999_15</vt:lpstr>
      <vt:lpstr>EMIC_23Q2_SCDPT4!SCDPT4_5989999999_16</vt:lpstr>
      <vt:lpstr>EMIC_23Q2_SCDPT4!SCDPT4_5989999999_17</vt:lpstr>
      <vt:lpstr>EMIC_23Q2_SCDPT4!SCDPT4_5989999999_18</vt:lpstr>
      <vt:lpstr>EMIC_23Q2_SCDPT4!SCDPT4_5989999999_19</vt:lpstr>
      <vt:lpstr>EMIC_23Q2_SCDPT4!SCDPT4_5989999999_20</vt:lpstr>
      <vt:lpstr>EMIC_23Q2_SCDPT4!SCDPT4_5989999999_7</vt:lpstr>
      <vt:lpstr>EMIC_23Q2_SCDPT4!SCDPT4_5989999999_9</vt:lpstr>
      <vt:lpstr>EMIC_23Q2_SCDPT4!SCDPT4_5999999999_10</vt:lpstr>
      <vt:lpstr>EMIC_23Q2_SCDPT4!SCDPT4_5999999999_11</vt:lpstr>
      <vt:lpstr>EMIC_23Q2_SCDPT4!SCDPT4_5999999999_12</vt:lpstr>
      <vt:lpstr>EMIC_23Q2_SCDPT4!SCDPT4_5999999999_13</vt:lpstr>
      <vt:lpstr>EMIC_23Q2_SCDPT4!SCDPT4_5999999999_14</vt:lpstr>
      <vt:lpstr>EMIC_23Q2_SCDPT4!SCDPT4_5999999999_15</vt:lpstr>
      <vt:lpstr>EMIC_23Q2_SCDPT4!SCDPT4_5999999999_16</vt:lpstr>
      <vt:lpstr>EMIC_23Q2_SCDPT4!SCDPT4_5999999999_17</vt:lpstr>
      <vt:lpstr>EMIC_23Q2_SCDPT4!SCDPT4_5999999999_18</vt:lpstr>
      <vt:lpstr>EMIC_23Q2_SCDPT4!SCDPT4_5999999999_19</vt:lpstr>
      <vt:lpstr>EMIC_23Q2_SCDPT4!SCDPT4_5999999999_20</vt:lpstr>
      <vt:lpstr>EMIC_23Q2_SCDPT4!SCDPT4_5999999999_7</vt:lpstr>
      <vt:lpstr>EMIC_23Q2_SCDPT4!SCDPT4_5999999999_9</vt:lpstr>
      <vt:lpstr>EMIC_23Q2_SCDPT4!SCDPT4_6009999999_10</vt:lpstr>
      <vt:lpstr>EMIC_23Q2_SCDPT4!SCDPT4_6009999999_11</vt:lpstr>
      <vt:lpstr>EMIC_23Q2_SCDPT4!SCDPT4_6009999999_12</vt:lpstr>
      <vt:lpstr>EMIC_23Q2_SCDPT4!SCDPT4_6009999999_13</vt:lpstr>
      <vt:lpstr>EMIC_23Q2_SCDPT4!SCDPT4_6009999999_14</vt:lpstr>
      <vt:lpstr>EMIC_23Q2_SCDPT4!SCDPT4_6009999999_15</vt:lpstr>
      <vt:lpstr>EMIC_23Q2_SCDPT4!SCDPT4_6009999999_16</vt:lpstr>
      <vt:lpstr>EMIC_23Q2_SCDPT4!SCDPT4_6009999999_17</vt:lpstr>
      <vt:lpstr>EMIC_23Q2_SCDPT4!SCDPT4_6009999999_18</vt:lpstr>
      <vt:lpstr>EMIC_23Q2_SCDPT4!SCDPT4_6009999999_19</vt:lpstr>
      <vt:lpstr>EMIC_23Q2_SCDPT4!SCDPT4_6009999999_20</vt:lpstr>
      <vt:lpstr>EMIC_23Q2_SCDPT4!SCDPT4_6009999999_7</vt:lpstr>
      <vt:lpstr>EMIC_23Q2_SCDPT4!SCDPT4_6009999999_9</vt:lpstr>
      <vt:lpstr>States12_LookupCode</vt:lpstr>
      <vt:lpstr>States12_LookupDesc</vt:lpstr>
      <vt:lpstr>States12_ValidationCode</vt:lpstr>
      <vt:lpstr>States12_ValidationDesc</vt:lpstr>
      <vt:lpstr>SVOAdminSymbolSCDBond2020_LookupCode</vt:lpstr>
      <vt:lpstr>SVOAdminSymbolSCDBond2020_LookupDesc</vt:lpstr>
      <vt:lpstr>SVOAdminSymbolSCDBond2020_ValidationCode</vt:lpstr>
      <vt:lpstr>SVOAdminSymbolSCDBond2020_ValidationDesc</vt:lpstr>
      <vt:lpstr>SVOAdminSymbolSCDCS2020_LookupCode</vt:lpstr>
      <vt:lpstr>SVOAdminSymbolSCDCS2020_LookupDesc</vt:lpstr>
      <vt:lpstr>SVOAdminSymbolSCDCS2020_ValidationCode</vt:lpstr>
      <vt:lpstr>SVOAdminSymbolSCDCS2020_ValidationDesc</vt:lpstr>
      <vt:lpstr>SVOAdminSymbolSCDPS2020_LookupCode</vt:lpstr>
      <vt:lpstr>SVOAdminSymbolSCDPS2020_LookupDesc</vt:lpstr>
      <vt:lpstr>SVOAdminSymbolSCDPS2020_ValidationCode</vt:lpstr>
      <vt:lpstr>SVOAdminSymbolSCDPS2020_ValidationDesc</vt:lpstr>
      <vt:lpstr>EMIC_23Q2_SCDPT1B!Wings_Company_ID</vt:lpstr>
      <vt:lpstr>EMIC_23Q2_SCDPT1BF!Wings_Company_ID</vt:lpstr>
      <vt:lpstr>EMIC_23Q2_SCDPT3!Wings_Company_ID</vt:lpstr>
      <vt:lpstr>EMIC_23Q2_SCDPT4!Wings_Company_ID</vt:lpstr>
      <vt:lpstr>EMIC_23Q2_SCDPT1B!Wings_Identifier_ID</vt:lpstr>
      <vt:lpstr>EMIC_23Q2_SCDPT1BF!Wings_Identifier_ID</vt:lpstr>
      <vt:lpstr>EMIC_23Q2_SCDPT3!Wings_Identifier_ID</vt:lpstr>
      <vt:lpstr>EMIC_23Q2_SCDPT4!Wings_Identifier_ID</vt:lpstr>
      <vt:lpstr>EMIC_23Q2_SCDPT1B!Wings_IdentTable_ID</vt:lpstr>
      <vt:lpstr>EMIC_23Q2_SCDPT1BF!Wings_IdentTable_ID</vt:lpstr>
      <vt:lpstr>EMIC_23Q2_SCDPT3!Wings_IdentTable_ID</vt:lpstr>
      <vt:lpstr>EMIC_23Q2_SCDPT4!Wings_IdentTable_ID</vt:lpstr>
      <vt:lpstr>EMIC_23Q2_SCDPT1B!Wings_Statement_ID</vt:lpstr>
      <vt:lpstr>EMIC_23Q2_SCDPT1BF!Wings_Statement_ID</vt:lpstr>
      <vt:lpstr>EMIC_23Q2_SCDPT3!Wings_Statement_ID</vt:lpstr>
      <vt:lpstr>EMIC_23Q2_SCDPT4!Wings_Statement_ID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Howarth, Nick (Enact MI - Contractor)</dc:creator>
  <cp:lastModifiedBy>Howarth, Nick (Genworth MI, Now Enact - Contractor)</cp:lastModifiedBy>
  <dcterms:created xsi:type="dcterms:W3CDTF">2023-08-17T14:24:37Z</dcterms:created>
  <dcterms:modified xsi:type="dcterms:W3CDTF">2023-08-17T14:24:37Z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7dc101c9-fa3a-4ebc-bde2-26c6faf63b44</vt:lpwstr>
  </property>
  <property fmtid="{D5CDD505-2E9C-101B-9397-08002B2CF9AE}" pid="3" name="bjSaver">
    <vt:lpwstr>cedVKr0/mF62WDYNEx7WXOGQZM2+ZIcZ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{ABFA6B5F-F424-4106-8CE3-78D7E3A9CA75}</vt:lpwstr>
  </property>
</Properties>
</file>