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9.1.54.102"/>
  <workbookPr defaultThemeVersion="166925"/>
  <bookViews>
    <workbookView xWindow="480" yWindow="60" windowWidth="18075" windowHeight="9900"/>
  </bookViews>
  <sheets>
    <sheet name="EMICO_24Q1_SCDPT1B" sheetId="1" r:id="rId1"/>
    <sheet name="EMICO_24Q1_SCDPT1BF" sheetId="2" r:id="rId2"/>
    <sheet name="EMICO_24Q1_SCDPT3" sheetId="3" r:id="rId3"/>
    <sheet name="EMICO_24Q1_SCDPT4" sheetId="4" r:id="rId4"/>
    <sheet name="WingsListLookups" sheetId="5" state="veryHidden" r:id="rId5"/>
  </sheets>
  <definedNames>
    <definedName name="DataTypeValidations">WingsListLookups!$A$1:$A$17</definedName>
    <definedName name="NAICDes2020_LookupCode">WingsListLookups!$M$1:$N$6</definedName>
    <definedName name="NAICDes2020_LookupDesc">WingsListLookups!$K$1:$L$6</definedName>
    <definedName name="NAICDes2020_ValidationCode">WingsListLookups!$J$1:$J$6</definedName>
    <definedName name="NAICDes2020_ValidationDesc">WingsListLookups!$I$1:$I$6</definedName>
    <definedName name="NAICDesModifier2020_LookupCode">WingsListLookups!$S$1:$T$7</definedName>
    <definedName name="NAICDesModifier2020_LookupDesc">WingsListLookups!$Q$1:$R$7</definedName>
    <definedName name="NAICDesModifier2020_ValidationCode">WingsListLookups!$P$1:$P$7</definedName>
    <definedName name="NAICDesModifier2020_ValidationDesc">WingsListLookups!$O$1:$O$7</definedName>
    <definedName name="_xlnm.Print_Area" localSheetId="0">EMICO_24Q1_SCDPT1B!$B$3:$K$22</definedName>
    <definedName name="_xlnm.Print_Area" localSheetId="1">EMICO_24Q1_SCDPT1BF!$B$3:$I$8</definedName>
    <definedName name="_xlnm.Print_Area" localSheetId="2">EMICO_24Q1_SCDPT3!$B$3:$U$202</definedName>
    <definedName name="_xlnm.Print_Area" localSheetId="3">EMICO_24Q1_SCDPT4!$B$3:$AG$283</definedName>
    <definedName name="RelatedParties_LookupCode">WingsListLookups!$AE$1:$AF$6</definedName>
    <definedName name="RelatedParties_LookupDesc">WingsListLookups!$AC$1:$AD$6</definedName>
    <definedName name="RelatedParties_ValidationCode">WingsListLookups!$AB$1:$AB$6</definedName>
    <definedName name="RelatedParties_ValidationDesc">WingsListLookups!$AA$1:$AA$6</definedName>
    <definedName name="ScDForeign16_LookupCode">WingsListLookups!$G$1:$H$4</definedName>
    <definedName name="ScDForeign16_LookupDesc">WingsListLookups!$E$1:$F$4</definedName>
    <definedName name="ScDForeign16_ValidationCode">WingsListLookups!$D$1:$D$4</definedName>
    <definedName name="ScDForeign16_ValidationDesc">WingsListLookups!$C$1:$C$4</definedName>
    <definedName name="SCDPT1B_01_1" localSheetId="0">EMICO_24Q1_SCDPT1B!$D$8</definedName>
    <definedName name="SCDPT1B_01_2" localSheetId="0">EMICO_24Q1_SCDPT1B!$E$8</definedName>
    <definedName name="SCDPT1B_01_3" localSheetId="0">EMICO_24Q1_SCDPT1B!$F$8</definedName>
    <definedName name="SCDPT1B_01_4" localSheetId="0">EMICO_24Q1_SCDPT1B!$G$8</definedName>
    <definedName name="SCDPT1B_01_5" localSheetId="0">EMICO_24Q1_SCDPT1B!$H$8</definedName>
    <definedName name="SCDPT1B_01_6" localSheetId="0">EMICO_24Q1_SCDPT1B!$I$8</definedName>
    <definedName name="SCDPT1B_01_7" localSheetId="0">EMICO_24Q1_SCDPT1B!$J$8</definedName>
    <definedName name="SCDPT1B_01_8" localSheetId="0">EMICO_24Q1_SCDPT1B!$K$8</definedName>
    <definedName name="SCDPT1B_02_1" localSheetId="0">EMICO_24Q1_SCDPT1B!$D$9</definedName>
    <definedName name="SCDPT1B_02_2" localSheetId="0">EMICO_24Q1_SCDPT1B!$E$9</definedName>
    <definedName name="SCDPT1B_02_3" localSheetId="0">EMICO_24Q1_SCDPT1B!$F$9</definedName>
    <definedName name="SCDPT1B_02_4" localSheetId="0">EMICO_24Q1_SCDPT1B!$G$9</definedName>
    <definedName name="SCDPT1B_02_5" localSheetId="0">EMICO_24Q1_SCDPT1B!$H$9</definedName>
    <definedName name="SCDPT1B_02_6" localSheetId="0">EMICO_24Q1_SCDPT1B!$I$9</definedName>
    <definedName name="SCDPT1B_02_7" localSheetId="0">EMICO_24Q1_SCDPT1B!$J$9</definedName>
    <definedName name="SCDPT1B_02_8" localSheetId="0">EMICO_24Q1_SCDPT1B!$K$9</definedName>
    <definedName name="SCDPT1B_03_1" localSheetId="0">EMICO_24Q1_SCDPT1B!$D$10</definedName>
    <definedName name="SCDPT1B_03_2" localSheetId="0">EMICO_24Q1_SCDPT1B!$E$10</definedName>
    <definedName name="SCDPT1B_03_3" localSheetId="0">EMICO_24Q1_SCDPT1B!$F$10</definedName>
    <definedName name="SCDPT1B_03_4" localSheetId="0">EMICO_24Q1_SCDPT1B!$G$10</definedName>
    <definedName name="SCDPT1B_03_5" localSheetId="0">EMICO_24Q1_SCDPT1B!$H$10</definedName>
    <definedName name="SCDPT1B_03_6" localSheetId="0">EMICO_24Q1_SCDPT1B!$I$10</definedName>
    <definedName name="SCDPT1B_03_7" localSheetId="0">EMICO_24Q1_SCDPT1B!$J$10</definedName>
    <definedName name="SCDPT1B_03_8" localSheetId="0">EMICO_24Q1_SCDPT1B!$K$10</definedName>
    <definedName name="SCDPT1B_04_1" localSheetId="0">EMICO_24Q1_SCDPT1B!$D$11</definedName>
    <definedName name="SCDPT1B_04_2" localSheetId="0">EMICO_24Q1_SCDPT1B!$E$11</definedName>
    <definedName name="SCDPT1B_04_3" localSheetId="0">EMICO_24Q1_SCDPT1B!$F$11</definedName>
    <definedName name="SCDPT1B_04_4" localSheetId="0">EMICO_24Q1_SCDPT1B!$G$11</definedName>
    <definedName name="SCDPT1B_04_5" localSheetId="0">EMICO_24Q1_SCDPT1B!$H$11</definedName>
    <definedName name="SCDPT1B_04_6" localSheetId="0">EMICO_24Q1_SCDPT1B!$I$11</definedName>
    <definedName name="SCDPT1B_04_7" localSheetId="0">EMICO_24Q1_SCDPT1B!$J$11</definedName>
    <definedName name="SCDPT1B_04_8" localSheetId="0">EMICO_24Q1_SCDPT1B!$K$11</definedName>
    <definedName name="SCDPT1B_05_1" localSheetId="0">EMICO_24Q1_SCDPT1B!$D$12</definedName>
    <definedName name="SCDPT1B_05_2" localSheetId="0">EMICO_24Q1_SCDPT1B!$E$12</definedName>
    <definedName name="SCDPT1B_05_3" localSheetId="0">EMICO_24Q1_SCDPT1B!$F$12</definedName>
    <definedName name="SCDPT1B_05_4" localSheetId="0">EMICO_24Q1_SCDPT1B!$G$12</definedName>
    <definedName name="SCDPT1B_05_5" localSheetId="0">EMICO_24Q1_SCDPT1B!$H$12</definedName>
    <definedName name="SCDPT1B_05_6" localSheetId="0">EMICO_24Q1_SCDPT1B!$I$12</definedName>
    <definedName name="SCDPT1B_05_7" localSheetId="0">EMICO_24Q1_SCDPT1B!$J$12</definedName>
    <definedName name="SCDPT1B_05_8" localSheetId="0">EMICO_24Q1_SCDPT1B!$K$12</definedName>
    <definedName name="SCDPT1B_06_1" localSheetId="0">EMICO_24Q1_SCDPT1B!$D$13</definedName>
    <definedName name="SCDPT1B_06_2" localSheetId="0">EMICO_24Q1_SCDPT1B!$E$13</definedName>
    <definedName name="SCDPT1B_06_3" localSheetId="0">EMICO_24Q1_SCDPT1B!$F$13</definedName>
    <definedName name="SCDPT1B_06_4" localSheetId="0">EMICO_24Q1_SCDPT1B!$G$13</definedName>
    <definedName name="SCDPT1B_06_5" localSheetId="0">EMICO_24Q1_SCDPT1B!$H$13</definedName>
    <definedName name="SCDPT1B_06_6" localSheetId="0">EMICO_24Q1_SCDPT1B!$I$13</definedName>
    <definedName name="SCDPT1B_06_7" localSheetId="0">EMICO_24Q1_SCDPT1B!$J$13</definedName>
    <definedName name="SCDPT1B_06_8" localSheetId="0">EMICO_24Q1_SCDPT1B!$K$13</definedName>
    <definedName name="SCDPT1B_07_1" localSheetId="0">EMICO_24Q1_SCDPT1B!$D$14</definedName>
    <definedName name="SCDPT1B_07_2" localSheetId="0">EMICO_24Q1_SCDPT1B!$E$14</definedName>
    <definedName name="SCDPT1B_07_3" localSheetId="0">EMICO_24Q1_SCDPT1B!$F$14</definedName>
    <definedName name="SCDPT1B_07_4" localSheetId="0">EMICO_24Q1_SCDPT1B!$G$14</definedName>
    <definedName name="SCDPT1B_07_5" localSheetId="0">EMICO_24Q1_SCDPT1B!$H$14</definedName>
    <definedName name="SCDPT1B_07_6" localSheetId="0">EMICO_24Q1_SCDPT1B!$I$14</definedName>
    <definedName name="SCDPT1B_07_7" localSheetId="0">EMICO_24Q1_SCDPT1B!$J$14</definedName>
    <definedName name="SCDPT1B_07_8" localSheetId="0">EMICO_24Q1_SCDPT1B!$K$14</definedName>
    <definedName name="SCDPT1B_08_1" localSheetId="0">EMICO_24Q1_SCDPT1B!$D$15</definedName>
    <definedName name="SCDPT1B_08_2" localSheetId="0">EMICO_24Q1_SCDPT1B!$E$15</definedName>
    <definedName name="SCDPT1B_08_3" localSheetId="0">EMICO_24Q1_SCDPT1B!$F$15</definedName>
    <definedName name="SCDPT1B_08_4" localSheetId="0">EMICO_24Q1_SCDPT1B!$G$15</definedName>
    <definedName name="SCDPT1B_08_5" localSheetId="0">EMICO_24Q1_SCDPT1B!$H$15</definedName>
    <definedName name="SCDPT1B_08_6" localSheetId="0">EMICO_24Q1_SCDPT1B!$I$15</definedName>
    <definedName name="SCDPT1B_08_7" localSheetId="0">EMICO_24Q1_SCDPT1B!$J$15</definedName>
    <definedName name="SCDPT1B_08_8" localSheetId="0">EMICO_24Q1_SCDPT1B!$K$15</definedName>
    <definedName name="SCDPT1B_09_1" localSheetId="0">EMICO_24Q1_SCDPT1B!$D$16</definedName>
    <definedName name="SCDPT1B_09_2" localSheetId="0">EMICO_24Q1_SCDPT1B!$E$16</definedName>
    <definedName name="SCDPT1B_09_3" localSheetId="0">EMICO_24Q1_SCDPT1B!$F$16</definedName>
    <definedName name="SCDPT1B_09_4" localSheetId="0">EMICO_24Q1_SCDPT1B!$G$16</definedName>
    <definedName name="SCDPT1B_09_5" localSheetId="0">EMICO_24Q1_SCDPT1B!$H$16</definedName>
    <definedName name="SCDPT1B_09_6" localSheetId="0">EMICO_24Q1_SCDPT1B!$I$16</definedName>
    <definedName name="SCDPT1B_09_7" localSheetId="0">EMICO_24Q1_SCDPT1B!$J$16</definedName>
    <definedName name="SCDPT1B_09_8" localSheetId="0">EMICO_24Q1_SCDPT1B!$K$16</definedName>
    <definedName name="SCDPT1B_10_1" localSheetId="0">EMICO_24Q1_SCDPT1B!$D$17</definedName>
    <definedName name="SCDPT1B_10_2" localSheetId="0">EMICO_24Q1_SCDPT1B!$E$17</definedName>
    <definedName name="SCDPT1B_10_3" localSheetId="0">EMICO_24Q1_SCDPT1B!$F$17</definedName>
    <definedName name="SCDPT1B_10_4" localSheetId="0">EMICO_24Q1_SCDPT1B!$G$17</definedName>
    <definedName name="SCDPT1B_10_5" localSheetId="0">EMICO_24Q1_SCDPT1B!$H$17</definedName>
    <definedName name="SCDPT1B_10_6" localSheetId="0">EMICO_24Q1_SCDPT1B!$I$17</definedName>
    <definedName name="SCDPT1B_10_7" localSheetId="0">EMICO_24Q1_SCDPT1B!$J$17</definedName>
    <definedName name="SCDPT1B_10_8" localSheetId="0">EMICO_24Q1_SCDPT1B!$K$17</definedName>
    <definedName name="SCDPT1B_11_1" localSheetId="0">EMICO_24Q1_SCDPT1B!$D$18</definedName>
    <definedName name="SCDPT1B_11_2" localSheetId="0">EMICO_24Q1_SCDPT1B!$E$18</definedName>
    <definedName name="SCDPT1B_11_3" localSheetId="0">EMICO_24Q1_SCDPT1B!$F$18</definedName>
    <definedName name="SCDPT1B_11_4" localSheetId="0">EMICO_24Q1_SCDPT1B!$G$18</definedName>
    <definedName name="SCDPT1B_11_5" localSheetId="0">EMICO_24Q1_SCDPT1B!$H$18</definedName>
    <definedName name="SCDPT1B_11_6" localSheetId="0">EMICO_24Q1_SCDPT1B!$I$18</definedName>
    <definedName name="SCDPT1B_11_7" localSheetId="0">EMICO_24Q1_SCDPT1B!$J$18</definedName>
    <definedName name="SCDPT1B_11_8" localSheetId="0">EMICO_24Q1_SCDPT1B!$K$18</definedName>
    <definedName name="SCDPT1B_12_1" localSheetId="0">EMICO_24Q1_SCDPT1B!$D$19</definedName>
    <definedName name="SCDPT1B_12_2" localSheetId="0">EMICO_24Q1_SCDPT1B!$E$19</definedName>
    <definedName name="SCDPT1B_12_3" localSheetId="0">EMICO_24Q1_SCDPT1B!$F$19</definedName>
    <definedName name="SCDPT1B_12_4" localSheetId="0">EMICO_24Q1_SCDPT1B!$G$19</definedName>
    <definedName name="SCDPT1B_12_5" localSheetId="0">EMICO_24Q1_SCDPT1B!$H$19</definedName>
    <definedName name="SCDPT1B_12_6" localSheetId="0">EMICO_24Q1_SCDPT1B!$I$19</definedName>
    <definedName name="SCDPT1B_12_7" localSheetId="0">EMICO_24Q1_SCDPT1B!$J$19</definedName>
    <definedName name="SCDPT1B_12_8" localSheetId="0">EMICO_24Q1_SCDPT1B!$K$19</definedName>
    <definedName name="SCDPT1B_13_1" localSheetId="0">EMICO_24Q1_SCDPT1B!$D$20</definedName>
    <definedName name="SCDPT1B_13_2" localSheetId="0">EMICO_24Q1_SCDPT1B!$E$20</definedName>
    <definedName name="SCDPT1B_13_3" localSheetId="0">EMICO_24Q1_SCDPT1B!$F$20</definedName>
    <definedName name="SCDPT1B_13_4" localSheetId="0">EMICO_24Q1_SCDPT1B!$G$20</definedName>
    <definedName name="SCDPT1B_13_5" localSheetId="0">EMICO_24Q1_SCDPT1B!$H$20</definedName>
    <definedName name="SCDPT1B_13_6" localSheetId="0">EMICO_24Q1_SCDPT1B!$I$20</definedName>
    <definedName name="SCDPT1B_13_7" localSheetId="0">EMICO_24Q1_SCDPT1B!$J$20</definedName>
    <definedName name="SCDPT1B_13_8" localSheetId="0">EMICO_24Q1_SCDPT1B!$K$20</definedName>
    <definedName name="SCDPT1B_14_1" localSheetId="0">EMICO_24Q1_SCDPT1B!$D$21</definedName>
    <definedName name="SCDPT1B_14_2" localSheetId="0">EMICO_24Q1_SCDPT1B!$E$21</definedName>
    <definedName name="SCDPT1B_14_3" localSheetId="0">EMICO_24Q1_SCDPT1B!$F$21</definedName>
    <definedName name="SCDPT1B_14_4" localSheetId="0">EMICO_24Q1_SCDPT1B!$G$21</definedName>
    <definedName name="SCDPT1B_14_5" localSheetId="0">EMICO_24Q1_SCDPT1B!$H$21</definedName>
    <definedName name="SCDPT1B_14_6" localSheetId="0">EMICO_24Q1_SCDPT1B!$I$21</definedName>
    <definedName name="SCDPT1B_14_7" localSheetId="0">EMICO_24Q1_SCDPT1B!$J$21</definedName>
    <definedName name="SCDPT1B_14_8" localSheetId="0">EMICO_24Q1_SCDPT1B!$K$21</definedName>
    <definedName name="SCDPT1B_15_1" localSheetId="0">EMICO_24Q1_SCDPT1B!$D$22</definedName>
    <definedName name="SCDPT1B_15_2" localSheetId="0">EMICO_24Q1_SCDPT1B!$E$22</definedName>
    <definedName name="SCDPT1B_15_3" localSheetId="0">EMICO_24Q1_SCDPT1B!$F$22</definedName>
    <definedName name="SCDPT1B_15_4" localSheetId="0">EMICO_24Q1_SCDPT1B!$G$22</definedName>
    <definedName name="SCDPT1B_15_5" localSheetId="0">EMICO_24Q1_SCDPT1B!$H$22</definedName>
    <definedName name="SCDPT1B_15_6" localSheetId="0">EMICO_24Q1_SCDPT1B!$I$22</definedName>
    <definedName name="SCDPT1B_15_7" localSheetId="0">EMICO_24Q1_SCDPT1B!$J$22</definedName>
    <definedName name="SCDPT1B_15_8" localSheetId="0">EMICO_24Q1_SCDPT1B!$K$22</definedName>
    <definedName name="SCDPT1BF_0000001_1" localSheetId="1">EMICO_24Q1_SCDPT1BF!$D$8</definedName>
    <definedName name="SCDPT1BF_0000001_2" localSheetId="1">EMICO_24Q1_SCDPT1BF!$E$8</definedName>
    <definedName name="SCDPT1BF_0000001_3" localSheetId="1">EMICO_24Q1_SCDPT1BF!$F$8</definedName>
    <definedName name="SCDPT1BF_0000001_4" localSheetId="1">EMICO_24Q1_SCDPT1BF!$G$8</definedName>
    <definedName name="SCDPT1BF_0000001_5" localSheetId="1">EMICO_24Q1_SCDPT1BF!$H$8</definedName>
    <definedName name="SCDPT1BF_0000001_6" localSheetId="1">EMICO_24Q1_SCDPT1BF!$I$8</definedName>
    <definedName name="SCDPT3_0100000000_Range" localSheetId="2">EMICO_24Q1_SCDPT3!$B$8:$U$11</definedName>
    <definedName name="SCDPT3_0109999999_7" localSheetId="2">EMICO_24Q1_SCDPT3!$I$12</definedName>
    <definedName name="SCDPT3_0109999999_8" localSheetId="2">EMICO_24Q1_SCDPT3!$J$12</definedName>
    <definedName name="SCDPT3_0109999999_9" localSheetId="2">EMICO_24Q1_SCDPT3!$K$12</definedName>
    <definedName name="SCDPT3_0300000000_Range" localSheetId="2">EMICO_24Q1_SCDPT3!$B$13:$U$15</definedName>
    <definedName name="SCDPT3_0309999999_7" localSheetId="2">EMICO_24Q1_SCDPT3!$I$16</definedName>
    <definedName name="SCDPT3_0309999999_8" localSheetId="2">EMICO_24Q1_SCDPT3!$J$16</definedName>
    <definedName name="SCDPT3_0309999999_9" localSheetId="2">EMICO_24Q1_SCDPT3!$K$16</definedName>
    <definedName name="SCDPT3_0500000000_Range" localSheetId="2">EMICO_24Q1_SCDPT3!$B$17:$U$19</definedName>
    <definedName name="SCDPT3_0509999999_7" localSheetId="2">EMICO_24Q1_SCDPT3!$I$20</definedName>
    <definedName name="SCDPT3_0509999999_8" localSheetId="2">EMICO_24Q1_SCDPT3!$J$20</definedName>
    <definedName name="SCDPT3_0509999999_9" localSheetId="2">EMICO_24Q1_SCDPT3!$K$20</definedName>
    <definedName name="SCDPT3_0700000000_Range" localSheetId="2">EMICO_24Q1_SCDPT3!$B$21:$U$23</definedName>
    <definedName name="SCDPT3_0709999999_7" localSheetId="2">EMICO_24Q1_SCDPT3!$I$24</definedName>
    <definedName name="SCDPT3_0709999999_8" localSheetId="2">EMICO_24Q1_SCDPT3!$J$24</definedName>
    <definedName name="SCDPT3_0709999999_9" localSheetId="2">EMICO_24Q1_SCDPT3!$K$24</definedName>
    <definedName name="SCDPT3_0900000000_Range" localSheetId="2">EMICO_24Q1_SCDPT3!$B$25:$U$28</definedName>
    <definedName name="SCDPT3_0909999999_7" localSheetId="2">EMICO_24Q1_SCDPT3!$I$29</definedName>
    <definedName name="SCDPT3_0909999999_8" localSheetId="2">EMICO_24Q1_SCDPT3!$J$29</definedName>
    <definedName name="SCDPT3_0909999999_9" localSheetId="2">EMICO_24Q1_SCDPT3!$K$29</definedName>
    <definedName name="SCDPT3_1100000000_Range" localSheetId="2">EMICO_24Q1_SCDPT3!$B$30:$U$110</definedName>
    <definedName name="SCDPT3_1109999999_7" localSheetId="2">EMICO_24Q1_SCDPT3!$I$111</definedName>
    <definedName name="SCDPT3_1109999999_8" localSheetId="2">EMICO_24Q1_SCDPT3!$J$111</definedName>
    <definedName name="SCDPT3_1109999999_9" localSheetId="2">EMICO_24Q1_SCDPT3!$K$111</definedName>
    <definedName name="SCDPT3_1300000000_Range" localSheetId="2">EMICO_24Q1_SCDPT3!$B$112:$U$114</definedName>
    <definedName name="SCDPT3_1309999999_7" localSheetId="2">EMICO_24Q1_SCDPT3!$I$115</definedName>
    <definedName name="SCDPT3_1309999999_8" localSheetId="2">EMICO_24Q1_SCDPT3!$J$115</definedName>
    <definedName name="SCDPT3_1309999999_9" localSheetId="2">EMICO_24Q1_SCDPT3!$K$115</definedName>
    <definedName name="SCDPT3_1500000000_Range" localSheetId="2">EMICO_24Q1_SCDPT3!$B$116:$U$118</definedName>
    <definedName name="SCDPT3_1509999999_7" localSheetId="2">EMICO_24Q1_SCDPT3!$I$119</definedName>
    <definedName name="SCDPT3_1509999999_8" localSheetId="2">EMICO_24Q1_SCDPT3!$J$119</definedName>
    <definedName name="SCDPT3_1509999999_9" localSheetId="2">EMICO_24Q1_SCDPT3!$K$119</definedName>
    <definedName name="SCDPT3_1610000000_Range" localSheetId="2">EMICO_24Q1_SCDPT3!$B$120:$U$122</definedName>
    <definedName name="SCDPT3_1619999999_7" localSheetId="2">EMICO_24Q1_SCDPT3!$I$123</definedName>
    <definedName name="SCDPT3_1619999999_8" localSheetId="2">EMICO_24Q1_SCDPT3!$J$123</definedName>
    <definedName name="SCDPT3_1619999999_9" localSheetId="2">EMICO_24Q1_SCDPT3!$K$123</definedName>
    <definedName name="SCDPT3_1900000000_Range" localSheetId="2">EMICO_24Q1_SCDPT3!$B$124:$U$126</definedName>
    <definedName name="SCDPT3_1909999999_7" localSheetId="2">EMICO_24Q1_SCDPT3!$I$127</definedName>
    <definedName name="SCDPT3_1909999999_8" localSheetId="2">EMICO_24Q1_SCDPT3!$J$127</definedName>
    <definedName name="SCDPT3_1909999999_9" localSheetId="2">EMICO_24Q1_SCDPT3!$K$127</definedName>
    <definedName name="SCDPT3_2010000000_Range" localSheetId="2">EMICO_24Q1_SCDPT3!$B$128:$U$130</definedName>
    <definedName name="SCDPT3_2019999999_7" localSheetId="2">EMICO_24Q1_SCDPT3!$I$131</definedName>
    <definedName name="SCDPT3_2019999999_8" localSheetId="2">EMICO_24Q1_SCDPT3!$J$131</definedName>
    <definedName name="SCDPT3_2019999999_9" localSheetId="2">EMICO_24Q1_SCDPT3!$K$131</definedName>
    <definedName name="SCDPT3_2509999997_7" localSheetId="2">EMICO_24Q1_SCDPT3!$I$132</definedName>
    <definedName name="SCDPT3_2509999997_8" localSheetId="2">EMICO_24Q1_SCDPT3!$J$132</definedName>
    <definedName name="SCDPT3_2509999997_9" localSheetId="2">EMICO_24Q1_SCDPT3!$K$132</definedName>
    <definedName name="SCDPT3_2509999999_7" localSheetId="2">EMICO_24Q1_SCDPT3!$I$134</definedName>
    <definedName name="SCDPT3_2509999999_8" localSheetId="2">EMICO_24Q1_SCDPT3!$J$134</definedName>
    <definedName name="SCDPT3_2509999999_9" localSheetId="2">EMICO_24Q1_SCDPT3!$K$134</definedName>
    <definedName name="SCDPT3_4010000000_Range" localSheetId="2">EMICO_24Q1_SCDPT3!$B$135:$U$137</definedName>
    <definedName name="SCDPT3_4019999999_7" localSheetId="2">EMICO_24Q1_SCDPT3!$I$138</definedName>
    <definedName name="SCDPT3_4019999999_9" localSheetId="2">EMICO_24Q1_SCDPT3!$K$138</definedName>
    <definedName name="SCDPT3_4020000000_Range" localSheetId="2">EMICO_24Q1_SCDPT3!$B$139:$U$141</definedName>
    <definedName name="SCDPT3_4029999999_7" localSheetId="2">EMICO_24Q1_SCDPT3!$I$142</definedName>
    <definedName name="SCDPT3_4029999999_9" localSheetId="2">EMICO_24Q1_SCDPT3!$K$142</definedName>
    <definedName name="SCDPT3_4310000000_Range" localSheetId="2">EMICO_24Q1_SCDPT3!$B$143:$U$145</definedName>
    <definedName name="SCDPT3_4319999999_7" localSheetId="2">EMICO_24Q1_SCDPT3!$I$146</definedName>
    <definedName name="SCDPT3_4319999999_9" localSheetId="2">EMICO_24Q1_SCDPT3!$K$146</definedName>
    <definedName name="SCDPT3_4320000000_Range" localSheetId="2">EMICO_24Q1_SCDPT3!$B$147:$U$149</definedName>
    <definedName name="SCDPT3_4329999999_7" localSheetId="2">EMICO_24Q1_SCDPT3!$I$150</definedName>
    <definedName name="SCDPT3_4329999999_9" localSheetId="2">EMICO_24Q1_SCDPT3!$K$150</definedName>
    <definedName name="SCDPT3_4509999997_7" localSheetId="2">EMICO_24Q1_SCDPT3!$I$151</definedName>
    <definedName name="SCDPT3_4509999997_9" localSheetId="2">EMICO_24Q1_SCDPT3!$K$151</definedName>
    <definedName name="SCDPT3_4509999999_7" localSheetId="2">EMICO_24Q1_SCDPT3!$I$153</definedName>
    <definedName name="SCDPT3_4509999999_9" localSheetId="2">EMICO_24Q1_SCDPT3!$K$153</definedName>
    <definedName name="SCDPT3_5010000000_Range" localSheetId="2">EMICO_24Q1_SCDPT3!$B$154:$U$156</definedName>
    <definedName name="SCDPT3_5019999999_7" localSheetId="2">EMICO_24Q1_SCDPT3!$I$157</definedName>
    <definedName name="SCDPT3_5019999999_9" localSheetId="2">EMICO_24Q1_SCDPT3!$K$157</definedName>
    <definedName name="SCDPT3_5020000000_Range" localSheetId="2">EMICO_24Q1_SCDPT3!$B$158:$U$160</definedName>
    <definedName name="SCDPT3_5029999999_7" localSheetId="2">EMICO_24Q1_SCDPT3!$I$161</definedName>
    <definedName name="SCDPT3_5029999999_9" localSheetId="2">EMICO_24Q1_SCDPT3!$K$161</definedName>
    <definedName name="SCDPT3_5310000000_Range" localSheetId="2">EMICO_24Q1_SCDPT3!$B$162:$U$164</definedName>
    <definedName name="SCDPT3_5319999999_7" localSheetId="2">EMICO_24Q1_SCDPT3!$I$165</definedName>
    <definedName name="SCDPT3_5319999999_9" localSheetId="2">EMICO_24Q1_SCDPT3!$K$165</definedName>
    <definedName name="SCDPT3_5320000000_Range" localSheetId="2">EMICO_24Q1_SCDPT3!$B$166:$U$168</definedName>
    <definedName name="SCDPT3_5329999999_7" localSheetId="2">EMICO_24Q1_SCDPT3!$I$169</definedName>
    <definedName name="SCDPT3_5329999999_9" localSheetId="2">EMICO_24Q1_SCDPT3!$K$169</definedName>
    <definedName name="SCDPT3_5510000000_Range" localSheetId="2">EMICO_24Q1_SCDPT3!$B$170:$U$172</definedName>
    <definedName name="SCDPT3_5519999999_7" localSheetId="2">EMICO_24Q1_SCDPT3!$I$173</definedName>
    <definedName name="SCDPT3_5519999999_9" localSheetId="2">EMICO_24Q1_SCDPT3!$K$173</definedName>
    <definedName name="SCDPT3_5520000000_Range" localSheetId="2">EMICO_24Q1_SCDPT3!$B$174:$U$176</definedName>
    <definedName name="SCDPT3_5529999999_7" localSheetId="2">EMICO_24Q1_SCDPT3!$I$177</definedName>
    <definedName name="SCDPT3_5529999999_9" localSheetId="2">EMICO_24Q1_SCDPT3!$K$177</definedName>
    <definedName name="SCDPT3_5710000000_Range" localSheetId="2">EMICO_24Q1_SCDPT3!$B$178:$U$180</definedName>
    <definedName name="SCDPT3_5719999999_7" localSheetId="2">EMICO_24Q1_SCDPT3!$I$181</definedName>
    <definedName name="SCDPT3_5719999999_9" localSheetId="2">EMICO_24Q1_SCDPT3!$K$181</definedName>
    <definedName name="SCDPT3_5720000000_Range" localSheetId="2">EMICO_24Q1_SCDPT3!$B$182:$U$184</definedName>
    <definedName name="SCDPT3_5729999999_7" localSheetId="2">EMICO_24Q1_SCDPT3!$I$185</definedName>
    <definedName name="SCDPT3_5729999999_9" localSheetId="2">EMICO_24Q1_SCDPT3!$K$185</definedName>
    <definedName name="SCDPT3_5810000000_Range" localSheetId="2">EMICO_24Q1_SCDPT3!$B$186:$U$188</definedName>
    <definedName name="SCDPT3_5819999999_7" localSheetId="2">EMICO_24Q1_SCDPT3!$I$189</definedName>
    <definedName name="SCDPT3_5819999999_9" localSheetId="2">EMICO_24Q1_SCDPT3!$K$189</definedName>
    <definedName name="SCDPT3_5910000000_Range" localSheetId="2">EMICO_24Q1_SCDPT3!$B$190:$U$192</definedName>
    <definedName name="SCDPT3_5919999999_7" localSheetId="2">EMICO_24Q1_SCDPT3!$I$193</definedName>
    <definedName name="SCDPT3_5919999999_9" localSheetId="2">EMICO_24Q1_SCDPT3!$K$193</definedName>
    <definedName name="SCDPT3_5920000000_Range" localSheetId="2">EMICO_24Q1_SCDPT3!$B$194:$U$196</definedName>
    <definedName name="SCDPT3_5929999999_7" localSheetId="2">EMICO_24Q1_SCDPT3!$I$197</definedName>
    <definedName name="SCDPT3_5929999999_9" localSheetId="2">EMICO_24Q1_SCDPT3!$K$197</definedName>
    <definedName name="SCDPT3_5989999997_7" localSheetId="2">EMICO_24Q1_SCDPT3!$I$198</definedName>
    <definedName name="SCDPT3_5989999997_9" localSheetId="2">EMICO_24Q1_SCDPT3!$K$198</definedName>
    <definedName name="SCDPT3_5989999999_7" localSheetId="2">EMICO_24Q1_SCDPT3!$I$200</definedName>
    <definedName name="SCDPT3_5989999999_9" localSheetId="2">EMICO_24Q1_SCDPT3!$K$200</definedName>
    <definedName name="SCDPT3_5999999999_7" localSheetId="2">EMICO_24Q1_SCDPT3!$I$201</definedName>
    <definedName name="SCDPT3_5999999999_9" localSheetId="2">EMICO_24Q1_SCDPT3!$K$201</definedName>
    <definedName name="SCDPT3_6009999999_7" localSheetId="2">EMICO_24Q1_SCDPT3!$I$202</definedName>
    <definedName name="SCDPT3_6009999999_9" localSheetId="2">EMICO_24Q1_SCDPT3!$K$202</definedName>
    <definedName name="SCDPT4_0100000000_Range" localSheetId="3">EMICO_24Q1_SCDPT4!$B$8:$AG$10</definedName>
    <definedName name="SCDPT4_0109999999_10" localSheetId="3">EMICO_24Q1_SCDPT4!$L$11</definedName>
    <definedName name="SCDPT4_0109999999_11" localSheetId="3">EMICO_24Q1_SCDPT4!$M$11</definedName>
    <definedName name="SCDPT4_0109999999_12" localSheetId="3">EMICO_24Q1_SCDPT4!$N$11</definedName>
    <definedName name="SCDPT4_0109999999_13" localSheetId="3">EMICO_24Q1_SCDPT4!$O$11</definedName>
    <definedName name="SCDPT4_0109999999_14" localSheetId="3">EMICO_24Q1_SCDPT4!$P$11</definedName>
    <definedName name="SCDPT4_0109999999_15" localSheetId="3">EMICO_24Q1_SCDPT4!$Q$11</definedName>
    <definedName name="SCDPT4_0109999999_16" localSheetId="3">EMICO_24Q1_SCDPT4!$R$11</definedName>
    <definedName name="SCDPT4_0109999999_17" localSheetId="3">EMICO_24Q1_SCDPT4!$S$11</definedName>
    <definedName name="SCDPT4_0109999999_18" localSheetId="3">EMICO_24Q1_SCDPT4!$T$11</definedName>
    <definedName name="SCDPT4_0109999999_19" localSheetId="3">EMICO_24Q1_SCDPT4!$U$11</definedName>
    <definedName name="SCDPT4_0109999999_20" localSheetId="3">EMICO_24Q1_SCDPT4!$V$11</definedName>
    <definedName name="SCDPT4_0109999999_7" localSheetId="3">EMICO_24Q1_SCDPT4!$I$11</definedName>
    <definedName name="SCDPT4_0109999999_8" localSheetId="3">EMICO_24Q1_SCDPT4!$J$11</definedName>
    <definedName name="SCDPT4_0109999999_9" localSheetId="3">EMICO_24Q1_SCDPT4!$K$11</definedName>
    <definedName name="SCDPT4_0300000000_Range" localSheetId="3">EMICO_24Q1_SCDPT4!$B$12:$AG$14</definedName>
    <definedName name="SCDPT4_0309999999_10" localSheetId="3">EMICO_24Q1_SCDPT4!$L$15</definedName>
    <definedName name="SCDPT4_0309999999_11" localSheetId="3">EMICO_24Q1_SCDPT4!$M$15</definedName>
    <definedName name="SCDPT4_0309999999_12" localSheetId="3">EMICO_24Q1_SCDPT4!$N$15</definedName>
    <definedName name="SCDPT4_0309999999_13" localSheetId="3">EMICO_24Q1_SCDPT4!$O$15</definedName>
    <definedName name="SCDPT4_0309999999_14" localSheetId="3">EMICO_24Q1_SCDPT4!$P$15</definedName>
    <definedName name="SCDPT4_0309999999_15" localSheetId="3">EMICO_24Q1_SCDPT4!$Q$15</definedName>
    <definedName name="SCDPT4_0309999999_16" localSheetId="3">EMICO_24Q1_SCDPT4!$R$15</definedName>
    <definedName name="SCDPT4_0309999999_17" localSheetId="3">EMICO_24Q1_SCDPT4!$S$15</definedName>
    <definedName name="SCDPT4_0309999999_18" localSheetId="3">EMICO_24Q1_SCDPT4!$T$15</definedName>
    <definedName name="SCDPT4_0309999999_19" localSheetId="3">EMICO_24Q1_SCDPT4!$U$15</definedName>
    <definedName name="SCDPT4_0309999999_20" localSheetId="3">EMICO_24Q1_SCDPT4!$V$15</definedName>
    <definedName name="SCDPT4_0309999999_7" localSheetId="3">EMICO_24Q1_SCDPT4!$I$15</definedName>
    <definedName name="SCDPT4_0309999999_8" localSheetId="3">EMICO_24Q1_SCDPT4!$J$15</definedName>
    <definedName name="SCDPT4_0309999999_9" localSheetId="3">EMICO_24Q1_SCDPT4!$K$15</definedName>
    <definedName name="SCDPT4_0500000000_Range" localSheetId="3">EMICO_24Q1_SCDPT4!$B$16:$AG$18</definedName>
    <definedName name="SCDPT4_0509999999_10" localSheetId="3">EMICO_24Q1_SCDPT4!$L$19</definedName>
    <definedName name="SCDPT4_0509999999_11" localSheetId="3">EMICO_24Q1_SCDPT4!$M$19</definedName>
    <definedName name="SCDPT4_0509999999_12" localSheetId="3">EMICO_24Q1_SCDPT4!$N$19</definedName>
    <definedName name="SCDPT4_0509999999_13" localSheetId="3">EMICO_24Q1_SCDPT4!$O$19</definedName>
    <definedName name="SCDPT4_0509999999_14" localSheetId="3">EMICO_24Q1_SCDPT4!$P$19</definedName>
    <definedName name="SCDPT4_0509999999_15" localSheetId="3">EMICO_24Q1_SCDPT4!$Q$19</definedName>
    <definedName name="SCDPT4_0509999999_16" localSheetId="3">EMICO_24Q1_SCDPT4!$R$19</definedName>
    <definedName name="SCDPT4_0509999999_17" localSheetId="3">EMICO_24Q1_SCDPT4!$S$19</definedName>
    <definedName name="SCDPT4_0509999999_18" localSheetId="3">EMICO_24Q1_SCDPT4!$T$19</definedName>
    <definedName name="SCDPT4_0509999999_19" localSheetId="3">EMICO_24Q1_SCDPT4!$U$19</definedName>
    <definedName name="SCDPT4_0509999999_20" localSheetId="3">EMICO_24Q1_SCDPT4!$V$19</definedName>
    <definedName name="SCDPT4_0509999999_7" localSheetId="3">EMICO_24Q1_SCDPT4!$I$19</definedName>
    <definedName name="SCDPT4_0509999999_8" localSheetId="3">EMICO_24Q1_SCDPT4!$J$19</definedName>
    <definedName name="SCDPT4_0509999999_9" localSheetId="3">EMICO_24Q1_SCDPT4!$K$19</definedName>
    <definedName name="SCDPT4_0700000000_Range" localSheetId="3">EMICO_24Q1_SCDPT4!$B$20:$AG$22</definedName>
    <definedName name="SCDPT4_0709999999_10" localSheetId="3">EMICO_24Q1_SCDPT4!$L$23</definedName>
    <definedName name="SCDPT4_0709999999_11" localSheetId="3">EMICO_24Q1_SCDPT4!$M$23</definedName>
    <definedName name="SCDPT4_0709999999_12" localSheetId="3">EMICO_24Q1_SCDPT4!$N$23</definedName>
    <definedName name="SCDPT4_0709999999_13" localSheetId="3">EMICO_24Q1_SCDPT4!$O$23</definedName>
    <definedName name="SCDPT4_0709999999_14" localSheetId="3">EMICO_24Q1_SCDPT4!$P$23</definedName>
    <definedName name="SCDPT4_0709999999_15" localSheetId="3">EMICO_24Q1_SCDPT4!$Q$23</definedName>
    <definedName name="SCDPT4_0709999999_16" localSheetId="3">EMICO_24Q1_SCDPT4!$R$23</definedName>
    <definedName name="SCDPT4_0709999999_17" localSheetId="3">EMICO_24Q1_SCDPT4!$S$23</definedName>
    <definedName name="SCDPT4_0709999999_18" localSheetId="3">EMICO_24Q1_SCDPT4!$T$23</definedName>
    <definedName name="SCDPT4_0709999999_19" localSheetId="3">EMICO_24Q1_SCDPT4!$U$23</definedName>
    <definedName name="SCDPT4_0709999999_20" localSheetId="3">EMICO_24Q1_SCDPT4!$V$23</definedName>
    <definedName name="SCDPT4_0709999999_7" localSheetId="3">EMICO_24Q1_SCDPT4!$I$23</definedName>
    <definedName name="SCDPT4_0709999999_8" localSheetId="3">EMICO_24Q1_SCDPT4!$J$23</definedName>
    <definedName name="SCDPT4_0709999999_9" localSheetId="3">EMICO_24Q1_SCDPT4!$K$23</definedName>
    <definedName name="SCDPT4_0900000000_Range" localSheetId="3">EMICO_24Q1_SCDPT4!$B$24:$AG$26</definedName>
    <definedName name="SCDPT4_0909999999_10" localSheetId="3">EMICO_24Q1_SCDPT4!$L$27</definedName>
    <definedName name="SCDPT4_0909999999_11" localSheetId="3">EMICO_24Q1_SCDPT4!$M$27</definedName>
    <definedName name="SCDPT4_0909999999_12" localSheetId="3">EMICO_24Q1_SCDPT4!$N$27</definedName>
    <definedName name="SCDPT4_0909999999_13" localSheetId="3">EMICO_24Q1_SCDPT4!$O$27</definedName>
    <definedName name="SCDPT4_0909999999_14" localSheetId="3">EMICO_24Q1_SCDPT4!$P$27</definedName>
    <definedName name="SCDPT4_0909999999_15" localSheetId="3">EMICO_24Q1_SCDPT4!$Q$27</definedName>
    <definedName name="SCDPT4_0909999999_16" localSheetId="3">EMICO_24Q1_SCDPT4!$R$27</definedName>
    <definedName name="SCDPT4_0909999999_17" localSheetId="3">EMICO_24Q1_SCDPT4!$S$27</definedName>
    <definedName name="SCDPT4_0909999999_18" localSheetId="3">EMICO_24Q1_SCDPT4!$T$27</definedName>
    <definedName name="SCDPT4_0909999999_19" localSheetId="3">EMICO_24Q1_SCDPT4!$U$27</definedName>
    <definedName name="SCDPT4_0909999999_20" localSheetId="3">EMICO_24Q1_SCDPT4!$V$27</definedName>
    <definedName name="SCDPT4_0909999999_7" localSheetId="3">EMICO_24Q1_SCDPT4!$I$27</definedName>
    <definedName name="SCDPT4_0909999999_8" localSheetId="3">EMICO_24Q1_SCDPT4!$J$27</definedName>
    <definedName name="SCDPT4_0909999999_9" localSheetId="3">EMICO_24Q1_SCDPT4!$K$27</definedName>
    <definedName name="SCDPT4_1100000000_Range" localSheetId="3">EMICO_24Q1_SCDPT4!$B$28:$AG$191</definedName>
    <definedName name="SCDPT4_1109999999_10" localSheetId="3">EMICO_24Q1_SCDPT4!$L$192</definedName>
    <definedName name="SCDPT4_1109999999_11" localSheetId="3">EMICO_24Q1_SCDPT4!$M$192</definedName>
    <definedName name="SCDPT4_1109999999_12" localSheetId="3">EMICO_24Q1_SCDPT4!$N$192</definedName>
    <definedName name="SCDPT4_1109999999_13" localSheetId="3">EMICO_24Q1_SCDPT4!$O$192</definedName>
    <definedName name="SCDPT4_1109999999_14" localSheetId="3">EMICO_24Q1_SCDPT4!$P$192</definedName>
    <definedName name="SCDPT4_1109999999_15" localSheetId="3">EMICO_24Q1_SCDPT4!$Q$192</definedName>
    <definedName name="SCDPT4_1109999999_16" localSheetId="3">EMICO_24Q1_SCDPT4!$R$192</definedName>
    <definedName name="SCDPT4_1109999999_17" localSheetId="3">EMICO_24Q1_SCDPT4!$S$192</definedName>
    <definedName name="SCDPT4_1109999999_18" localSheetId="3">EMICO_24Q1_SCDPT4!$T$192</definedName>
    <definedName name="SCDPT4_1109999999_19" localSheetId="3">EMICO_24Q1_SCDPT4!$U$192</definedName>
    <definedName name="SCDPT4_1109999999_20" localSheetId="3">EMICO_24Q1_SCDPT4!$V$192</definedName>
    <definedName name="SCDPT4_1109999999_7" localSheetId="3">EMICO_24Q1_SCDPT4!$I$192</definedName>
    <definedName name="SCDPT4_1109999999_8" localSheetId="3">EMICO_24Q1_SCDPT4!$J$192</definedName>
    <definedName name="SCDPT4_1109999999_9" localSheetId="3">EMICO_24Q1_SCDPT4!$K$192</definedName>
    <definedName name="SCDPT4_1300000000_Range" localSheetId="3">EMICO_24Q1_SCDPT4!$B$193:$AG$195</definedName>
    <definedName name="SCDPT4_1309999999_10" localSheetId="3">EMICO_24Q1_SCDPT4!$L$196</definedName>
    <definedName name="SCDPT4_1309999999_11" localSheetId="3">EMICO_24Q1_SCDPT4!$M$196</definedName>
    <definedName name="SCDPT4_1309999999_12" localSheetId="3">EMICO_24Q1_SCDPT4!$N$196</definedName>
    <definedName name="SCDPT4_1309999999_13" localSheetId="3">EMICO_24Q1_SCDPT4!$O$196</definedName>
    <definedName name="SCDPT4_1309999999_14" localSheetId="3">EMICO_24Q1_SCDPT4!$P$196</definedName>
    <definedName name="SCDPT4_1309999999_15" localSheetId="3">EMICO_24Q1_SCDPT4!$Q$196</definedName>
    <definedName name="SCDPT4_1309999999_16" localSheetId="3">EMICO_24Q1_SCDPT4!$R$196</definedName>
    <definedName name="SCDPT4_1309999999_17" localSheetId="3">EMICO_24Q1_SCDPT4!$S$196</definedName>
    <definedName name="SCDPT4_1309999999_18" localSheetId="3">EMICO_24Q1_SCDPT4!$T$196</definedName>
    <definedName name="SCDPT4_1309999999_19" localSheetId="3">EMICO_24Q1_SCDPT4!$U$196</definedName>
    <definedName name="SCDPT4_1309999999_20" localSheetId="3">EMICO_24Q1_SCDPT4!$V$196</definedName>
    <definedName name="SCDPT4_1309999999_7" localSheetId="3">EMICO_24Q1_SCDPT4!$I$196</definedName>
    <definedName name="SCDPT4_1309999999_8" localSheetId="3">EMICO_24Q1_SCDPT4!$J$196</definedName>
    <definedName name="SCDPT4_1309999999_9" localSheetId="3">EMICO_24Q1_SCDPT4!$K$196</definedName>
    <definedName name="SCDPT4_1500000000_Range" localSheetId="3">EMICO_24Q1_SCDPT4!$B$197:$AG$199</definedName>
    <definedName name="SCDPT4_1509999999_10" localSheetId="3">EMICO_24Q1_SCDPT4!$L$200</definedName>
    <definedName name="SCDPT4_1509999999_11" localSheetId="3">EMICO_24Q1_SCDPT4!$M$200</definedName>
    <definedName name="SCDPT4_1509999999_12" localSheetId="3">EMICO_24Q1_SCDPT4!$N$200</definedName>
    <definedName name="SCDPT4_1509999999_13" localSheetId="3">EMICO_24Q1_SCDPT4!$O$200</definedName>
    <definedName name="SCDPT4_1509999999_14" localSheetId="3">EMICO_24Q1_SCDPT4!$P$200</definedName>
    <definedName name="SCDPT4_1509999999_15" localSheetId="3">EMICO_24Q1_SCDPT4!$Q$200</definedName>
    <definedName name="SCDPT4_1509999999_16" localSheetId="3">EMICO_24Q1_SCDPT4!$R$200</definedName>
    <definedName name="SCDPT4_1509999999_17" localSheetId="3">EMICO_24Q1_SCDPT4!$S$200</definedName>
    <definedName name="SCDPT4_1509999999_18" localSheetId="3">EMICO_24Q1_SCDPT4!$T$200</definedName>
    <definedName name="SCDPT4_1509999999_19" localSheetId="3">EMICO_24Q1_SCDPT4!$U$200</definedName>
    <definedName name="SCDPT4_1509999999_20" localSheetId="3">EMICO_24Q1_SCDPT4!$V$200</definedName>
    <definedName name="SCDPT4_1509999999_7" localSheetId="3">EMICO_24Q1_SCDPT4!$I$200</definedName>
    <definedName name="SCDPT4_1509999999_8" localSheetId="3">EMICO_24Q1_SCDPT4!$J$200</definedName>
    <definedName name="SCDPT4_1509999999_9" localSheetId="3">EMICO_24Q1_SCDPT4!$K$200</definedName>
    <definedName name="SCDPT4_1610000000_Range" localSheetId="3">EMICO_24Q1_SCDPT4!$B$201:$AG$203</definedName>
    <definedName name="SCDPT4_1619999999_10" localSheetId="3">EMICO_24Q1_SCDPT4!$L$204</definedName>
    <definedName name="SCDPT4_1619999999_11" localSheetId="3">EMICO_24Q1_SCDPT4!$M$204</definedName>
    <definedName name="SCDPT4_1619999999_12" localSheetId="3">EMICO_24Q1_SCDPT4!$N$204</definedName>
    <definedName name="SCDPT4_1619999999_13" localSheetId="3">EMICO_24Q1_SCDPT4!$O$204</definedName>
    <definedName name="SCDPT4_1619999999_14" localSheetId="3">EMICO_24Q1_SCDPT4!$P$204</definedName>
    <definedName name="SCDPT4_1619999999_15" localSheetId="3">EMICO_24Q1_SCDPT4!$Q$204</definedName>
    <definedName name="SCDPT4_1619999999_16" localSheetId="3">EMICO_24Q1_SCDPT4!$R$204</definedName>
    <definedName name="SCDPT4_1619999999_17" localSheetId="3">EMICO_24Q1_SCDPT4!$S$204</definedName>
    <definedName name="SCDPT4_1619999999_18" localSheetId="3">EMICO_24Q1_SCDPT4!$T$204</definedName>
    <definedName name="SCDPT4_1619999999_19" localSheetId="3">EMICO_24Q1_SCDPT4!$U$204</definedName>
    <definedName name="SCDPT4_1619999999_20" localSheetId="3">EMICO_24Q1_SCDPT4!$V$204</definedName>
    <definedName name="SCDPT4_1619999999_7" localSheetId="3">EMICO_24Q1_SCDPT4!$I$204</definedName>
    <definedName name="SCDPT4_1619999999_8" localSheetId="3">EMICO_24Q1_SCDPT4!$J$204</definedName>
    <definedName name="SCDPT4_1619999999_9" localSheetId="3">EMICO_24Q1_SCDPT4!$K$204</definedName>
    <definedName name="SCDPT4_1900000000_Range" localSheetId="3">EMICO_24Q1_SCDPT4!$B$205:$AG$207</definedName>
    <definedName name="SCDPT4_1909999999_10" localSheetId="3">EMICO_24Q1_SCDPT4!$L$208</definedName>
    <definedName name="SCDPT4_1909999999_11" localSheetId="3">EMICO_24Q1_SCDPT4!$M$208</definedName>
    <definedName name="SCDPT4_1909999999_12" localSheetId="3">EMICO_24Q1_SCDPT4!$N$208</definedName>
    <definedName name="SCDPT4_1909999999_13" localSheetId="3">EMICO_24Q1_SCDPT4!$O$208</definedName>
    <definedName name="SCDPT4_1909999999_14" localSheetId="3">EMICO_24Q1_SCDPT4!$P$208</definedName>
    <definedName name="SCDPT4_1909999999_15" localSheetId="3">EMICO_24Q1_SCDPT4!$Q$208</definedName>
    <definedName name="SCDPT4_1909999999_16" localSheetId="3">EMICO_24Q1_SCDPT4!$R$208</definedName>
    <definedName name="SCDPT4_1909999999_17" localSheetId="3">EMICO_24Q1_SCDPT4!$S$208</definedName>
    <definedName name="SCDPT4_1909999999_18" localSheetId="3">EMICO_24Q1_SCDPT4!$T$208</definedName>
    <definedName name="SCDPT4_1909999999_19" localSheetId="3">EMICO_24Q1_SCDPT4!$U$208</definedName>
    <definedName name="SCDPT4_1909999999_20" localSheetId="3">EMICO_24Q1_SCDPT4!$V$208</definedName>
    <definedName name="SCDPT4_1909999999_7" localSheetId="3">EMICO_24Q1_SCDPT4!$I$208</definedName>
    <definedName name="SCDPT4_1909999999_8" localSheetId="3">EMICO_24Q1_SCDPT4!$J$208</definedName>
    <definedName name="SCDPT4_1909999999_9" localSheetId="3">EMICO_24Q1_SCDPT4!$K$208</definedName>
    <definedName name="SCDPT4_2010000000_Range" localSheetId="3">EMICO_24Q1_SCDPT4!$B$209:$AG$211</definedName>
    <definedName name="SCDPT4_2019999999_10" localSheetId="3">EMICO_24Q1_SCDPT4!$L$212</definedName>
    <definedName name="SCDPT4_2019999999_11" localSheetId="3">EMICO_24Q1_SCDPT4!$M$212</definedName>
    <definedName name="SCDPT4_2019999999_12" localSheetId="3">EMICO_24Q1_SCDPT4!$N$212</definedName>
    <definedName name="SCDPT4_2019999999_13" localSheetId="3">EMICO_24Q1_SCDPT4!$O$212</definedName>
    <definedName name="SCDPT4_2019999999_14" localSheetId="3">EMICO_24Q1_SCDPT4!$P$212</definedName>
    <definedName name="SCDPT4_2019999999_15" localSheetId="3">EMICO_24Q1_SCDPT4!$Q$212</definedName>
    <definedName name="SCDPT4_2019999999_16" localSheetId="3">EMICO_24Q1_SCDPT4!$R$212</definedName>
    <definedName name="SCDPT4_2019999999_17" localSheetId="3">EMICO_24Q1_SCDPT4!$S$212</definedName>
    <definedName name="SCDPT4_2019999999_18" localSheetId="3">EMICO_24Q1_SCDPT4!$T$212</definedName>
    <definedName name="SCDPT4_2019999999_19" localSheetId="3">EMICO_24Q1_SCDPT4!$U$212</definedName>
    <definedName name="SCDPT4_2019999999_20" localSheetId="3">EMICO_24Q1_SCDPT4!$V$212</definedName>
    <definedName name="SCDPT4_2019999999_7" localSheetId="3">EMICO_24Q1_SCDPT4!$I$212</definedName>
    <definedName name="SCDPT4_2019999999_8" localSheetId="3">EMICO_24Q1_SCDPT4!$J$212</definedName>
    <definedName name="SCDPT4_2019999999_9" localSheetId="3">EMICO_24Q1_SCDPT4!$K$212</definedName>
    <definedName name="SCDPT4_2509999997_10" localSheetId="3">EMICO_24Q1_SCDPT4!$L$213</definedName>
    <definedName name="SCDPT4_2509999997_11" localSheetId="3">EMICO_24Q1_SCDPT4!$M$213</definedName>
    <definedName name="SCDPT4_2509999997_12" localSheetId="3">EMICO_24Q1_SCDPT4!$N$213</definedName>
    <definedName name="SCDPT4_2509999997_13" localSheetId="3">EMICO_24Q1_SCDPT4!$O$213</definedName>
    <definedName name="SCDPT4_2509999997_14" localSheetId="3">EMICO_24Q1_SCDPT4!$P$213</definedName>
    <definedName name="SCDPT4_2509999997_15" localSheetId="3">EMICO_24Q1_SCDPT4!$Q$213</definedName>
    <definedName name="SCDPT4_2509999997_16" localSheetId="3">EMICO_24Q1_SCDPT4!$R$213</definedName>
    <definedName name="SCDPT4_2509999997_17" localSheetId="3">EMICO_24Q1_SCDPT4!$S$213</definedName>
    <definedName name="SCDPT4_2509999997_18" localSheetId="3">EMICO_24Q1_SCDPT4!$T$213</definedName>
    <definedName name="SCDPT4_2509999997_19" localSheetId="3">EMICO_24Q1_SCDPT4!$U$213</definedName>
    <definedName name="SCDPT4_2509999997_20" localSheetId="3">EMICO_24Q1_SCDPT4!$V$213</definedName>
    <definedName name="SCDPT4_2509999997_7" localSheetId="3">EMICO_24Q1_SCDPT4!$I$213</definedName>
    <definedName name="SCDPT4_2509999997_8" localSheetId="3">EMICO_24Q1_SCDPT4!$J$213</definedName>
    <definedName name="SCDPT4_2509999997_9" localSheetId="3">EMICO_24Q1_SCDPT4!$K$213</definedName>
    <definedName name="SCDPT4_2509999999_10" localSheetId="3">EMICO_24Q1_SCDPT4!$L$215</definedName>
    <definedName name="SCDPT4_2509999999_11" localSheetId="3">EMICO_24Q1_SCDPT4!$M$215</definedName>
    <definedName name="SCDPT4_2509999999_12" localSheetId="3">EMICO_24Q1_SCDPT4!$N$215</definedName>
    <definedName name="SCDPT4_2509999999_13" localSheetId="3">EMICO_24Q1_SCDPT4!$O$215</definedName>
    <definedName name="SCDPT4_2509999999_14" localSheetId="3">EMICO_24Q1_SCDPT4!$P$215</definedName>
    <definedName name="SCDPT4_2509999999_15" localSheetId="3">EMICO_24Q1_SCDPT4!$Q$215</definedName>
    <definedName name="SCDPT4_2509999999_16" localSheetId="3">EMICO_24Q1_SCDPT4!$R$215</definedName>
    <definedName name="SCDPT4_2509999999_17" localSheetId="3">EMICO_24Q1_SCDPT4!$S$215</definedName>
    <definedName name="SCDPT4_2509999999_18" localSheetId="3">EMICO_24Q1_SCDPT4!$T$215</definedName>
    <definedName name="SCDPT4_2509999999_19" localSheetId="3">EMICO_24Q1_SCDPT4!$U$215</definedName>
    <definedName name="SCDPT4_2509999999_20" localSheetId="3">EMICO_24Q1_SCDPT4!$V$215</definedName>
    <definedName name="SCDPT4_2509999999_7" localSheetId="3">EMICO_24Q1_SCDPT4!$I$215</definedName>
    <definedName name="SCDPT4_2509999999_8" localSheetId="3">EMICO_24Q1_SCDPT4!$J$215</definedName>
    <definedName name="SCDPT4_2509999999_9" localSheetId="3">EMICO_24Q1_SCDPT4!$K$215</definedName>
    <definedName name="SCDPT4_4010000000_Range" localSheetId="3">EMICO_24Q1_SCDPT4!$B$216:$AG$218</definedName>
    <definedName name="SCDPT4_4019999999_10" localSheetId="3">EMICO_24Q1_SCDPT4!$L$219</definedName>
    <definedName name="SCDPT4_4019999999_11" localSheetId="3">EMICO_24Q1_SCDPT4!$M$219</definedName>
    <definedName name="SCDPT4_4019999999_12" localSheetId="3">EMICO_24Q1_SCDPT4!$N$219</definedName>
    <definedName name="SCDPT4_4019999999_13" localSheetId="3">EMICO_24Q1_SCDPT4!$O$219</definedName>
    <definedName name="SCDPT4_4019999999_14" localSheetId="3">EMICO_24Q1_SCDPT4!$P$219</definedName>
    <definedName name="SCDPT4_4019999999_15" localSheetId="3">EMICO_24Q1_SCDPT4!$Q$219</definedName>
    <definedName name="SCDPT4_4019999999_16" localSheetId="3">EMICO_24Q1_SCDPT4!$R$219</definedName>
    <definedName name="SCDPT4_4019999999_17" localSheetId="3">EMICO_24Q1_SCDPT4!$S$219</definedName>
    <definedName name="SCDPT4_4019999999_18" localSheetId="3">EMICO_24Q1_SCDPT4!$T$219</definedName>
    <definedName name="SCDPT4_4019999999_19" localSheetId="3">EMICO_24Q1_SCDPT4!$U$219</definedName>
    <definedName name="SCDPT4_4019999999_20" localSheetId="3">EMICO_24Q1_SCDPT4!$V$219</definedName>
    <definedName name="SCDPT4_4019999999_7" localSheetId="3">EMICO_24Q1_SCDPT4!$I$219</definedName>
    <definedName name="SCDPT4_4019999999_9" localSheetId="3">EMICO_24Q1_SCDPT4!$K$219</definedName>
    <definedName name="SCDPT4_4020000000_Range" localSheetId="3">EMICO_24Q1_SCDPT4!$B$220:$AG$222</definedName>
    <definedName name="SCDPT4_4029999999_10" localSheetId="3">EMICO_24Q1_SCDPT4!$L$223</definedName>
    <definedName name="SCDPT4_4029999999_11" localSheetId="3">EMICO_24Q1_SCDPT4!$M$223</definedName>
    <definedName name="SCDPT4_4029999999_12" localSheetId="3">EMICO_24Q1_SCDPT4!$N$223</definedName>
    <definedName name="SCDPT4_4029999999_13" localSheetId="3">EMICO_24Q1_SCDPT4!$O$223</definedName>
    <definedName name="SCDPT4_4029999999_14" localSheetId="3">EMICO_24Q1_SCDPT4!$P$223</definedName>
    <definedName name="SCDPT4_4029999999_15" localSheetId="3">EMICO_24Q1_SCDPT4!$Q$223</definedName>
    <definedName name="SCDPT4_4029999999_16" localSheetId="3">EMICO_24Q1_SCDPT4!$R$223</definedName>
    <definedName name="SCDPT4_4029999999_17" localSheetId="3">EMICO_24Q1_SCDPT4!$S$223</definedName>
    <definedName name="SCDPT4_4029999999_18" localSheetId="3">EMICO_24Q1_SCDPT4!$T$223</definedName>
    <definedName name="SCDPT4_4029999999_19" localSheetId="3">EMICO_24Q1_SCDPT4!$U$223</definedName>
    <definedName name="SCDPT4_4029999999_20" localSheetId="3">EMICO_24Q1_SCDPT4!$V$223</definedName>
    <definedName name="SCDPT4_4029999999_7" localSheetId="3">EMICO_24Q1_SCDPT4!$I$223</definedName>
    <definedName name="SCDPT4_4029999999_9" localSheetId="3">EMICO_24Q1_SCDPT4!$K$223</definedName>
    <definedName name="SCDPT4_4310000000_Range" localSheetId="3">EMICO_24Q1_SCDPT4!$B$224:$AG$226</definedName>
    <definedName name="SCDPT4_4319999999_10" localSheetId="3">EMICO_24Q1_SCDPT4!$L$227</definedName>
    <definedName name="SCDPT4_4319999999_11" localSheetId="3">EMICO_24Q1_SCDPT4!$M$227</definedName>
    <definedName name="SCDPT4_4319999999_12" localSheetId="3">EMICO_24Q1_SCDPT4!$N$227</definedName>
    <definedName name="SCDPT4_4319999999_13" localSheetId="3">EMICO_24Q1_SCDPT4!$O$227</definedName>
    <definedName name="SCDPT4_4319999999_14" localSheetId="3">EMICO_24Q1_SCDPT4!$P$227</definedName>
    <definedName name="SCDPT4_4319999999_15" localSheetId="3">EMICO_24Q1_SCDPT4!$Q$227</definedName>
    <definedName name="SCDPT4_4319999999_16" localSheetId="3">EMICO_24Q1_SCDPT4!$R$227</definedName>
    <definedName name="SCDPT4_4319999999_17" localSheetId="3">EMICO_24Q1_SCDPT4!$S$227</definedName>
    <definedName name="SCDPT4_4319999999_18" localSheetId="3">EMICO_24Q1_SCDPT4!$T$227</definedName>
    <definedName name="SCDPT4_4319999999_19" localSheetId="3">EMICO_24Q1_SCDPT4!$U$227</definedName>
    <definedName name="SCDPT4_4319999999_20" localSheetId="3">EMICO_24Q1_SCDPT4!$V$227</definedName>
    <definedName name="SCDPT4_4319999999_7" localSheetId="3">EMICO_24Q1_SCDPT4!$I$227</definedName>
    <definedName name="SCDPT4_4319999999_9" localSheetId="3">EMICO_24Q1_SCDPT4!$K$227</definedName>
    <definedName name="SCDPT4_4320000000_Range" localSheetId="3">EMICO_24Q1_SCDPT4!$B$228:$AG$230</definedName>
    <definedName name="SCDPT4_4329999999_10" localSheetId="3">EMICO_24Q1_SCDPT4!$L$231</definedName>
    <definedName name="SCDPT4_4329999999_11" localSheetId="3">EMICO_24Q1_SCDPT4!$M$231</definedName>
    <definedName name="SCDPT4_4329999999_12" localSheetId="3">EMICO_24Q1_SCDPT4!$N$231</definedName>
    <definedName name="SCDPT4_4329999999_13" localSheetId="3">EMICO_24Q1_SCDPT4!$O$231</definedName>
    <definedName name="SCDPT4_4329999999_14" localSheetId="3">EMICO_24Q1_SCDPT4!$P$231</definedName>
    <definedName name="SCDPT4_4329999999_15" localSheetId="3">EMICO_24Q1_SCDPT4!$Q$231</definedName>
    <definedName name="SCDPT4_4329999999_16" localSheetId="3">EMICO_24Q1_SCDPT4!$R$231</definedName>
    <definedName name="SCDPT4_4329999999_17" localSheetId="3">EMICO_24Q1_SCDPT4!$S$231</definedName>
    <definedName name="SCDPT4_4329999999_18" localSheetId="3">EMICO_24Q1_SCDPT4!$T$231</definedName>
    <definedName name="SCDPT4_4329999999_19" localSheetId="3">EMICO_24Q1_SCDPT4!$U$231</definedName>
    <definedName name="SCDPT4_4329999999_20" localSheetId="3">EMICO_24Q1_SCDPT4!$V$231</definedName>
    <definedName name="SCDPT4_4329999999_7" localSheetId="3">EMICO_24Q1_SCDPT4!$I$231</definedName>
    <definedName name="SCDPT4_4329999999_9" localSheetId="3">EMICO_24Q1_SCDPT4!$K$231</definedName>
    <definedName name="SCDPT4_4509999997_10" localSheetId="3">EMICO_24Q1_SCDPT4!$L$232</definedName>
    <definedName name="SCDPT4_4509999997_11" localSheetId="3">EMICO_24Q1_SCDPT4!$M$232</definedName>
    <definedName name="SCDPT4_4509999997_12" localSheetId="3">EMICO_24Q1_SCDPT4!$N$232</definedName>
    <definedName name="SCDPT4_4509999997_13" localSheetId="3">EMICO_24Q1_SCDPT4!$O$232</definedName>
    <definedName name="SCDPT4_4509999997_14" localSheetId="3">EMICO_24Q1_SCDPT4!$P$232</definedName>
    <definedName name="SCDPT4_4509999997_15" localSheetId="3">EMICO_24Q1_SCDPT4!$Q$232</definedName>
    <definedName name="SCDPT4_4509999997_16" localSheetId="3">EMICO_24Q1_SCDPT4!$R$232</definedName>
    <definedName name="SCDPT4_4509999997_17" localSheetId="3">EMICO_24Q1_SCDPT4!$S$232</definedName>
    <definedName name="SCDPT4_4509999997_18" localSheetId="3">EMICO_24Q1_SCDPT4!$T$232</definedName>
    <definedName name="SCDPT4_4509999997_19" localSheetId="3">EMICO_24Q1_SCDPT4!$U$232</definedName>
    <definedName name="SCDPT4_4509999997_20" localSheetId="3">EMICO_24Q1_SCDPT4!$V$232</definedName>
    <definedName name="SCDPT4_4509999997_7" localSheetId="3">EMICO_24Q1_SCDPT4!$I$232</definedName>
    <definedName name="SCDPT4_4509999997_9" localSheetId="3">EMICO_24Q1_SCDPT4!$K$232</definedName>
    <definedName name="SCDPT4_4509999999_10" localSheetId="3">EMICO_24Q1_SCDPT4!$L$234</definedName>
    <definedName name="SCDPT4_4509999999_11" localSheetId="3">EMICO_24Q1_SCDPT4!$M$234</definedName>
    <definedName name="SCDPT4_4509999999_12" localSheetId="3">EMICO_24Q1_SCDPT4!$N$234</definedName>
    <definedName name="SCDPT4_4509999999_13" localSheetId="3">EMICO_24Q1_SCDPT4!$O$234</definedName>
    <definedName name="SCDPT4_4509999999_14" localSheetId="3">EMICO_24Q1_SCDPT4!$P$234</definedName>
    <definedName name="SCDPT4_4509999999_15" localSheetId="3">EMICO_24Q1_SCDPT4!$Q$234</definedName>
    <definedName name="SCDPT4_4509999999_16" localSheetId="3">EMICO_24Q1_SCDPT4!$R$234</definedName>
    <definedName name="SCDPT4_4509999999_17" localSheetId="3">EMICO_24Q1_SCDPT4!$S$234</definedName>
    <definedName name="SCDPT4_4509999999_18" localSheetId="3">EMICO_24Q1_SCDPT4!$T$234</definedName>
    <definedName name="SCDPT4_4509999999_19" localSheetId="3">EMICO_24Q1_SCDPT4!$U$234</definedName>
    <definedName name="SCDPT4_4509999999_20" localSheetId="3">EMICO_24Q1_SCDPT4!$V$234</definedName>
    <definedName name="SCDPT4_4509999999_7" localSheetId="3">EMICO_24Q1_SCDPT4!$I$234</definedName>
    <definedName name="SCDPT4_4509999999_9" localSheetId="3">EMICO_24Q1_SCDPT4!$K$234</definedName>
    <definedName name="SCDPT4_5010000000_Range" localSheetId="3">EMICO_24Q1_SCDPT4!$B$235:$AG$237</definedName>
    <definedName name="SCDPT4_5019999999_10" localSheetId="3">EMICO_24Q1_SCDPT4!$L$238</definedName>
    <definedName name="SCDPT4_5019999999_11" localSheetId="3">EMICO_24Q1_SCDPT4!$M$238</definedName>
    <definedName name="SCDPT4_5019999999_12" localSheetId="3">EMICO_24Q1_SCDPT4!$N$238</definedName>
    <definedName name="SCDPT4_5019999999_13" localSheetId="3">EMICO_24Q1_SCDPT4!$O$238</definedName>
    <definedName name="SCDPT4_5019999999_14" localSheetId="3">EMICO_24Q1_SCDPT4!$P$238</definedName>
    <definedName name="SCDPT4_5019999999_15" localSheetId="3">EMICO_24Q1_SCDPT4!$Q$238</definedName>
    <definedName name="SCDPT4_5019999999_16" localSheetId="3">EMICO_24Q1_SCDPT4!$R$238</definedName>
    <definedName name="SCDPT4_5019999999_17" localSheetId="3">EMICO_24Q1_SCDPT4!$S$238</definedName>
    <definedName name="SCDPT4_5019999999_18" localSheetId="3">EMICO_24Q1_SCDPT4!$T$238</definedName>
    <definedName name="SCDPT4_5019999999_19" localSheetId="3">EMICO_24Q1_SCDPT4!$U$238</definedName>
    <definedName name="SCDPT4_5019999999_20" localSheetId="3">EMICO_24Q1_SCDPT4!$V$238</definedName>
    <definedName name="SCDPT4_5019999999_7" localSheetId="3">EMICO_24Q1_SCDPT4!$I$238</definedName>
    <definedName name="SCDPT4_5019999999_9" localSheetId="3">EMICO_24Q1_SCDPT4!$K$238</definedName>
    <definedName name="SCDPT4_5020000000_Range" localSheetId="3">EMICO_24Q1_SCDPT4!$B$239:$AG$241</definedName>
    <definedName name="SCDPT4_5029999999_10" localSheetId="3">EMICO_24Q1_SCDPT4!$L$242</definedName>
    <definedName name="SCDPT4_5029999999_11" localSheetId="3">EMICO_24Q1_SCDPT4!$M$242</definedName>
    <definedName name="SCDPT4_5029999999_12" localSheetId="3">EMICO_24Q1_SCDPT4!$N$242</definedName>
    <definedName name="SCDPT4_5029999999_13" localSheetId="3">EMICO_24Q1_SCDPT4!$O$242</definedName>
    <definedName name="SCDPT4_5029999999_14" localSheetId="3">EMICO_24Q1_SCDPT4!$P$242</definedName>
    <definedName name="SCDPT4_5029999999_15" localSheetId="3">EMICO_24Q1_SCDPT4!$Q$242</definedName>
    <definedName name="SCDPT4_5029999999_16" localSheetId="3">EMICO_24Q1_SCDPT4!$R$242</definedName>
    <definedName name="SCDPT4_5029999999_17" localSheetId="3">EMICO_24Q1_SCDPT4!$S$242</definedName>
    <definedName name="SCDPT4_5029999999_18" localSheetId="3">EMICO_24Q1_SCDPT4!$T$242</definedName>
    <definedName name="SCDPT4_5029999999_19" localSheetId="3">EMICO_24Q1_SCDPT4!$U$242</definedName>
    <definedName name="SCDPT4_5029999999_20" localSheetId="3">EMICO_24Q1_SCDPT4!$V$242</definedName>
    <definedName name="SCDPT4_5029999999_7" localSheetId="3">EMICO_24Q1_SCDPT4!$I$242</definedName>
    <definedName name="SCDPT4_5029999999_9" localSheetId="3">EMICO_24Q1_SCDPT4!$K$242</definedName>
    <definedName name="SCDPT4_5310000000_Range" localSheetId="3">EMICO_24Q1_SCDPT4!$B$243:$AG$245</definedName>
    <definedName name="SCDPT4_5319999999_10" localSheetId="3">EMICO_24Q1_SCDPT4!$L$246</definedName>
    <definedName name="SCDPT4_5319999999_11" localSheetId="3">EMICO_24Q1_SCDPT4!$M$246</definedName>
    <definedName name="SCDPT4_5319999999_12" localSheetId="3">EMICO_24Q1_SCDPT4!$N$246</definedName>
    <definedName name="SCDPT4_5319999999_13" localSheetId="3">EMICO_24Q1_SCDPT4!$O$246</definedName>
    <definedName name="SCDPT4_5319999999_14" localSheetId="3">EMICO_24Q1_SCDPT4!$P$246</definedName>
    <definedName name="SCDPT4_5319999999_15" localSheetId="3">EMICO_24Q1_SCDPT4!$Q$246</definedName>
    <definedName name="SCDPT4_5319999999_16" localSheetId="3">EMICO_24Q1_SCDPT4!$R$246</definedName>
    <definedName name="SCDPT4_5319999999_17" localSheetId="3">EMICO_24Q1_SCDPT4!$S$246</definedName>
    <definedName name="SCDPT4_5319999999_18" localSheetId="3">EMICO_24Q1_SCDPT4!$T$246</definedName>
    <definedName name="SCDPT4_5319999999_19" localSheetId="3">EMICO_24Q1_SCDPT4!$U$246</definedName>
    <definedName name="SCDPT4_5319999999_20" localSheetId="3">EMICO_24Q1_SCDPT4!$V$246</definedName>
    <definedName name="SCDPT4_5319999999_7" localSheetId="3">EMICO_24Q1_SCDPT4!$I$246</definedName>
    <definedName name="SCDPT4_5319999999_9" localSheetId="3">EMICO_24Q1_SCDPT4!$K$246</definedName>
    <definedName name="SCDPT4_5320000000_Range" localSheetId="3">EMICO_24Q1_SCDPT4!$B$247:$AG$249</definedName>
    <definedName name="SCDPT4_5329999999_10" localSheetId="3">EMICO_24Q1_SCDPT4!$L$250</definedName>
    <definedName name="SCDPT4_5329999999_11" localSheetId="3">EMICO_24Q1_SCDPT4!$M$250</definedName>
    <definedName name="SCDPT4_5329999999_12" localSheetId="3">EMICO_24Q1_SCDPT4!$N$250</definedName>
    <definedName name="SCDPT4_5329999999_13" localSheetId="3">EMICO_24Q1_SCDPT4!$O$250</definedName>
    <definedName name="SCDPT4_5329999999_14" localSheetId="3">EMICO_24Q1_SCDPT4!$P$250</definedName>
    <definedName name="SCDPT4_5329999999_15" localSheetId="3">EMICO_24Q1_SCDPT4!$Q$250</definedName>
    <definedName name="SCDPT4_5329999999_16" localSheetId="3">EMICO_24Q1_SCDPT4!$R$250</definedName>
    <definedName name="SCDPT4_5329999999_17" localSheetId="3">EMICO_24Q1_SCDPT4!$S$250</definedName>
    <definedName name="SCDPT4_5329999999_18" localSheetId="3">EMICO_24Q1_SCDPT4!$T$250</definedName>
    <definedName name="SCDPT4_5329999999_19" localSheetId="3">EMICO_24Q1_SCDPT4!$U$250</definedName>
    <definedName name="SCDPT4_5329999999_20" localSheetId="3">EMICO_24Q1_SCDPT4!$V$250</definedName>
    <definedName name="SCDPT4_5329999999_7" localSheetId="3">EMICO_24Q1_SCDPT4!$I$250</definedName>
    <definedName name="SCDPT4_5329999999_9" localSheetId="3">EMICO_24Q1_SCDPT4!$K$250</definedName>
    <definedName name="SCDPT4_5510000000_Range" localSheetId="3">EMICO_24Q1_SCDPT4!$B$251:$AG$253</definedName>
    <definedName name="SCDPT4_5519999999_10" localSheetId="3">EMICO_24Q1_SCDPT4!$L$254</definedName>
    <definedName name="SCDPT4_5519999999_11" localSheetId="3">EMICO_24Q1_SCDPT4!$M$254</definedName>
    <definedName name="SCDPT4_5519999999_12" localSheetId="3">EMICO_24Q1_SCDPT4!$N$254</definedName>
    <definedName name="SCDPT4_5519999999_13" localSheetId="3">EMICO_24Q1_SCDPT4!$O$254</definedName>
    <definedName name="SCDPT4_5519999999_14" localSheetId="3">EMICO_24Q1_SCDPT4!$P$254</definedName>
    <definedName name="SCDPT4_5519999999_15" localSheetId="3">EMICO_24Q1_SCDPT4!$Q$254</definedName>
    <definedName name="SCDPT4_5519999999_16" localSheetId="3">EMICO_24Q1_SCDPT4!$R$254</definedName>
    <definedName name="SCDPT4_5519999999_17" localSheetId="3">EMICO_24Q1_SCDPT4!$S$254</definedName>
    <definedName name="SCDPT4_5519999999_18" localSheetId="3">EMICO_24Q1_SCDPT4!$T$254</definedName>
    <definedName name="SCDPT4_5519999999_19" localSheetId="3">EMICO_24Q1_SCDPT4!$U$254</definedName>
    <definedName name="SCDPT4_5519999999_20" localSheetId="3">EMICO_24Q1_SCDPT4!$V$254</definedName>
    <definedName name="SCDPT4_5519999999_7" localSheetId="3">EMICO_24Q1_SCDPT4!$I$254</definedName>
    <definedName name="SCDPT4_5519999999_9" localSheetId="3">EMICO_24Q1_SCDPT4!$K$254</definedName>
    <definedName name="SCDPT4_5520000000_Range" localSheetId="3">EMICO_24Q1_SCDPT4!$B$255:$AG$257</definedName>
    <definedName name="SCDPT4_5529999999_10" localSheetId="3">EMICO_24Q1_SCDPT4!$L$258</definedName>
    <definedName name="SCDPT4_5529999999_11" localSheetId="3">EMICO_24Q1_SCDPT4!$M$258</definedName>
    <definedName name="SCDPT4_5529999999_12" localSheetId="3">EMICO_24Q1_SCDPT4!$N$258</definedName>
    <definedName name="SCDPT4_5529999999_13" localSheetId="3">EMICO_24Q1_SCDPT4!$O$258</definedName>
    <definedName name="SCDPT4_5529999999_14" localSheetId="3">EMICO_24Q1_SCDPT4!$P$258</definedName>
    <definedName name="SCDPT4_5529999999_15" localSheetId="3">EMICO_24Q1_SCDPT4!$Q$258</definedName>
    <definedName name="SCDPT4_5529999999_16" localSheetId="3">EMICO_24Q1_SCDPT4!$R$258</definedName>
    <definedName name="SCDPT4_5529999999_17" localSheetId="3">EMICO_24Q1_SCDPT4!$S$258</definedName>
    <definedName name="SCDPT4_5529999999_18" localSheetId="3">EMICO_24Q1_SCDPT4!$T$258</definedName>
    <definedName name="SCDPT4_5529999999_19" localSheetId="3">EMICO_24Q1_SCDPT4!$U$258</definedName>
    <definedName name="SCDPT4_5529999999_20" localSheetId="3">EMICO_24Q1_SCDPT4!$V$258</definedName>
    <definedName name="SCDPT4_5529999999_7" localSheetId="3">EMICO_24Q1_SCDPT4!$I$258</definedName>
    <definedName name="SCDPT4_5529999999_9" localSheetId="3">EMICO_24Q1_SCDPT4!$K$258</definedName>
    <definedName name="SCDPT4_5710000000_Range" localSheetId="3">EMICO_24Q1_SCDPT4!$B$259:$AG$261</definedName>
    <definedName name="SCDPT4_5719999999_10" localSheetId="3">EMICO_24Q1_SCDPT4!$L$262</definedName>
    <definedName name="SCDPT4_5719999999_11" localSheetId="3">EMICO_24Q1_SCDPT4!$M$262</definedName>
    <definedName name="SCDPT4_5719999999_12" localSheetId="3">EMICO_24Q1_SCDPT4!$N$262</definedName>
    <definedName name="SCDPT4_5719999999_13" localSheetId="3">EMICO_24Q1_SCDPT4!$O$262</definedName>
    <definedName name="SCDPT4_5719999999_14" localSheetId="3">EMICO_24Q1_SCDPT4!$P$262</definedName>
    <definedName name="SCDPT4_5719999999_15" localSheetId="3">EMICO_24Q1_SCDPT4!$Q$262</definedName>
    <definedName name="SCDPT4_5719999999_16" localSheetId="3">EMICO_24Q1_SCDPT4!$R$262</definedName>
    <definedName name="SCDPT4_5719999999_17" localSheetId="3">EMICO_24Q1_SCDPT4!$S$262</definedName>
    <definedName name="SCDPT4_5719999999_18" localSheetId="3">EMICO_24Q1_SCDPT4!$T$262</definedName>
    <definedName name="SCDPT4_5719999999_19" localSheetId="3">EMICO_24Q1_SCDPT4!$U$262</definedName>
    <definedName name="SCDPT4_5719999999_20" localSheetId="3">EMICO_24Q1_SCDPT4!$V$262</definedName>
    <definedName name="SCDPT4_5719999999_7" localSheetId="3">EMICO_24Q1_SCDPT4!$I$262</definedName>
    <definedName name="SCDPT4_5719999999_9" localSheetId="3">EMICO_24Q1_SCDPT4!$K$262</definedName>
    <definedName name="SCDPT4_5720000000_Range" localSheetId="3">EMICO_24Q1_SCDPT4!$B$263:$AG$265</definedName>
    <definedName name="SCDPT4_5729999999_10" localSheetId="3">EMICO_24Q1_SCDPT4!$L$266</definedName>
    <definedName name="SCDPT4_5729999999_11" localSheetId="3">EMICO_24Q1_SCDPT4!$M$266</definedName>
    <definedName name="SCDPT4_5729999999_12" localSheetId="3">EMICO_24Q1_SCDPT4!$N$266</definedName>
    <definedName name="SCDPT4_5729999999_13" localSheetId="3">EMICO_24Q1_SCDPT4!$O$266</definedName>
    <definedName name="SCDPT4_5729999999_14" localSheetId="3">EMICO_24Q1_SCDPT4!$P$266</definedName>
    <definedName name="SCDPT4_5729999999_15" localSheetId="3">EMICO_24Q1_SCDPT4!$Q$266</definedName>
    <definedName name="SCDPT4_5729999999_16" localSheetId="3">EMICO_24Q1_SCDPT4!$R$266</definedName>
    <definedName name="SCDPT4_5729999999_17" localSheetId="3">EMICO_24Q1_SCDPT4!$S$266</definedName>
    <definedName name="SCDPT4_5729999999_18" localSheetId="3">EMICO_24Q1_SCDPT4!$T$266</definedName>
    <definedName name="SCDPT4_5729999999_19" localSheetId="3">EMICO_24Q1_SCDPT4!$U$266</definedName>
    <definedName name="SCDPT4_5729999999_20" localSheetId="3">EMICO_24Q1_SCDPT4!$V$266</definedName>
    <definedName name="SCDPT4_5729999999_7" localSheetId="3">EMICO_24Q1_SCDPT4!$I$266</definedName>
    <definedName name="SCDPT4_5729999999_9" localSheetId="3">EMICO_24Q1_SCDPT4!$K$266</definedName>
    <definedName name="SCDPT4_5810000000_Range" localSheetId="3">EMICO_24Q1_SCDPT4!$B$267:$AG$269</definedName>
    <definedName name="SCDPT4_5819999999_10" localSheetId="3">EMICO_24Q1_SCDPT4!$L$270</definedName>
    <definedName name="SCDPT4_5819999999_11" localSheetId="3">EMICO_24Q1_SCDPT4!$M$270</definedName>
    <definedName name="SCDPT4_5819999999_12" localSheetId="3">EMICO_24Q1_SCDPT4!$N$270</definedName>
    <definedName name="SCDPT4_5819999999_13" localSheetId="3">EMICO_24Q1_SCDPT4!$O$270</definedName>
    <definedName name="SCDPT4_5819999999_14" localSheetId="3">EMICO_24Q1_SCDPT4!$P$270</definedName>
    <definedName name="SCDPT4_5819999999_15" localSheetId="3">EMICO_24Q1_SCDPT4!$Q$270</definedName>
    <definedName name="SCDPT4_5819999999_16" localSheetId="3">EMICO_24Q1_SCDPT4!$R$270</definedName>
    <definedName name="SCDPT4_5819999999_17" localSheetId="3">EMICO_24Q1_SCDPT4!$S$270</definedName>
    <definedName name="SCDPT4_5819999999_18" localSheetId="3">EMICO_24Q1_SCDPT4!$T$270</definedName>
    <definedName name="SCDPT4_5819999999_19" localSheetId="3">EMICO_24Q1_SCDPT4!$U$270</definedName>
    <definedName name="SCDPT4_5819999999_20" localSheetId="3">EMICO_24Q1_SCDPT4!$V$270</definedName>
    <definedName name="SCDPT4_5819999999_7" localSheetId="3">EMICO_24Q1_SCDPT4!$I$270</definedName>
    <definedName name="SCDPT4_5819999999_9" localSheetId="3">EMICO_24Q1_SCDPT4!$K$270</definedName>
    <definedName name="SCDPT4_5910000000_Range" localSheetId="3">EMICO_24Q1_SCDPT4!$B$271:$AG$273</definedName>
    <definedName name="SCDPT4_5919999999_10" localSheetId="3">EMICO_24Q1_SCDPT4!$L$274</definedName>
    <definedName name="SCDPT4_5919999999_11" localSheetId="3">EMICO_24Q1_SCDPT4!$M$274</definedName>
    <definedName name="SCDPT4_5919999999_12" localSheetId="3">EMICO_24Q1_SCDPT4!$N$274</definedName>
    <definedName name="SCDPT4_5919999999_13" localSheetId="3">EMICO_24Q1_SCDPT4!$O$274</definedName>
    <definedName name="SCDPT4_5919999999_14" localSheetId="3">EMICO_24Q1_SCDPT4!$P$274</definedName>
    <definedName name="SCDPT4_5919999999_15" localSheetId="3">EMICO_24Q1_SCDPT4!$Q$274</definedName>
    <definedName name="SCDPT4_5919999999_16" localSheetId="3">EMICO_24Q1_SCDPT4!$R$274</definedName>
    <definedName name="SCDPT4_5919999999_17" localSheetId="3">EMICO_24Q1_SCDPT4!$S$274</definedName>
    <definedName name="SCDPT4_5919999999_18" localSheetId="3">EMICO_24Q1_SCDPT4!$T$274</definedName>
    <definedName name="SCDPT4_5919999999_19" localSheetId="3">EMICO_24Q1_SCDPT4!$U$274</definedName>
    <definedName name="SCDPT4_5919999999_20" localSheetId="3">EMICO_24Q1_SCDPT4!$V$274</definedName>
    <definedName name="SCDPT4_5919999999_7" localSheetId="3">EMICO_24Q1_SCDPT4!$I$274</definedName>
    <definedName name="SCDPT4_5919999999_9" localSheetId="3">EMICO_24Q1_SCDPT4!$K$274</definedName>
    <definedName name="SCDPT4_5920000000_Range" localSheetId="3">EMICO_24Q1_SCDPT4!$B$275:$AG$277</definedName>
    <definedName name="SCDPT4_5929999999_10" localSheetId="3">EMICO_24Q1_SCDPT4!$L$278</definedName>
    <definedName name="SCDPT4_5929999999_11" localSheetId="3">EMICO_24Q1_SCDPT4!$M$278</definedName>
    <definedName name="SCDPT4_5929999999_12" localSheetId="3">EMICO_24Q1_SCDPT4!$N$278</definedName>
    <definedName name="SCDPT4_5929999999_13" localSheetId="3">EMICO_24Q1_SCDPT4!$O$278</definedName>
    <definedName name="SCDPT4_5929999999_14" localSheetId="3">EMICO_24Q1_SCDPT4!$P$278</definedName>
    <definedName name="SCDPT4_5929999999_15" localSheetId="3">EMICO_24Q1_SCDPT4!$Q$278</definedName>
    <definedName name="SCDPT4_5929999999_16" localSheetId="3">EMICO_24Q1_SCDPT4!$R$278</definedName>
    <definedName name="SCDPT4_5929999999_17" localSheetId="3">EMICO_24Q1_SCDPT4!$S$278</definedName>
    <definedName name="SCDPT4_5929999999_18" localSheetId="3">EMICO_24Q1_SCDPT4!$T$278</definedName>
    <definedName name="SCDPT4_5929999999_19" localSheetId="3">EMICO_24Q1_SCDPT4!$U$278</definedName>
    <definedName name="SCDPT4_5929999999_20" localSheetId="3">EMICO_24Q1_SCDPT4!$V$278</definedName>
    <definedName name="SCDPT4_5929999999_7" localSheetId="3">EMICO_24Q1_SCDPT4!$I$278</definedName>
    <definedName name="SCDPT4_5929999999_9" localSheetId="3">EMICO_24Q1_SCDPT4!$K$278</definedName>
    <definedName name="SCDPT4_5989999997_10" localSheetId="3">EMICO_24Q1_SCDPT4!$L$279</definedName>
    <definedName name="SCDPT4_5989999997_11" localSheetId="3">EMICO_24Q1_SCDPT4!$M$279</definedName>
    <definedName name="SCDPT4_5989999997_12" localSheetId="3">EMICO_24Q1_SCDPT4!$N$279</definedName>
    <definedName name="SCDPT4_5989999997_13" localSheetId="3">EMICO_24Q1_SCDPT4!$O$279</definedName>
    <definedName name="SCDPT4_5989999997_14" localSheetId="3">EMICO_24Q1_SCDPT4!$P$279</definedName>
    <definedName name="SCDPT4_5989999997_15" localSheetId="3">EMICO_24Q1_SCDPT4!$Q$279</definedName>
    <definedName name="SCDPT4_5989999997_16" localSheetId="3">EMICO_24Q1_SCDPT4!$R$279</definedName>
    <definedName name="SCDPT4_5989999997_17" localSheetId="3">EMICO_24Q1_SCDPT4!$S$279</definedName>
    <definedName name="SCDPT4_5989999997_18" localSheetId="3">EMICO_24Q1_SCDPT4!$T$279</definedName>
    <definedName name="SCDPT4_5989999997_19" localSheetId="3">EMICO_24Q1_SCDPT4!$U$279</definedName>
    <definedName name="SCDPT4_5989999997_20" localSheetId="3">EMICO_24Q1_SCDPT4!$V$279</definedName>
    <definedName name="SCDPT4_5989999997_7" localSheetId="3">EMICO_24Q1_SCDPT4!$I$279</definedName>
    <definedName name="SCDPT4_5989999997_9" localSheetId="3">EMICO_24Q1_SCDPT4!$K$279</definedName>
    <definedName name="SCDPT4_5989999999_10" localSheetId="3">EMICO_24Q1_SCDPT4!$L$281</definedName>
    <definedName name="SCDPT4_5989999999_11" localSheetId="3">EMICO_24Q1_SCDPT4!$M$281</definedName>
    <definedName name="SCDPT4_5989999999_12" localSheetId="3">EMICO_24Q1_SCDPT4!$N$281</definedName>
    <definedName name="SCDPT4_5989999999_13" localSheetId="3">EMICO_24Q1_SCDPT4!$O$281</definedName>
    <definedName name="SCDPT4_5989999999_14" localSheetId="3">EMICO_24Q1_SCDPT4!$P$281</definedName>
    <definedName name="SCDPT4_5989999999_15" localSheetId="3">EMICO_24Q1_SCDPT4!$Q$281</definedName>
    <definedName name="SCDPT4_5989999999_16" localSheetId="3">EMICO_24Q1_SCDPT4!$R$281</definedName>
    <definedName name="SCDPT4_5989999999_17" localSheetId="3">EMICO_24Q1_SCDPT4!$S$281</definedName>
    <definedName name="SCDPT4_5989999999_18" localSheetId="3">EMICO_24Q1_SCDPT4!$T$281</definedName>
    <definedName name="SCDPT4_5989999999_19" localSheetId="3">EMICO_24Q1_SCDPT4!$U$281</definedName>
    <definedName name="SCDPT4_5989999999_20" localSheetId="3">EMICO_24Q1_SCDPT4!$V$281</definedName>
    <definedName name="SCDPT4_5989999999_7" localSheetId="3">EMICO_24Q1_SCDPT4!$I$281</definedName>
    <definedName name="SCDPT4_5989999999_9" localSheetId="3">EMICO_24Q1_SCDPT4!$K$281</definedName>
    <definedName name="SCDPT4_5999999999_10" localSheetId="3">EMICO_24Q1_SCDPT4!$L$282</definedName>
    <definedName name="SCDPT4_5999999999_11" localSheetId="3">EMICO_24Q1_SCDPT4!$M$282</definedName>
    <definedName name="SCDPT4_5999999999_12" localSheetId="3">EMICO_24Q1_SCDPT4!$N$282</definedName>
    <definedName name="SCDPT4_5999999999_13" localSheetId="3">EMICO_24Q1_SCDPT4!$O$282</definedName>
    <definedName name="SCDPT4_5999999999_14" localSheetId="3">EMICO_24Q1_SCDPT4!$P$282</definedName>
    <definedName name="SCDPT4_5999999999_15" localSheetId="3">EMICO_24Q1_SCDPT4!$Q$282</definedName>
    <definedName name="SCDPT4_5999999999_16" localSheetId="3">EMICO_24Q1_SCDPT4!$R$282</definedName>
    <definedName name="SCDPT4_5999999999_17" localSheetId="3">EMICO_24Q1_SCDPT4!$S$282</definedName>
    <definedName name="SCDPT4_5999999999_18" localSheetId="3">EMICO_24Q1_SCDPT4!$T$282</definedName>
    <definedName name="SCDPT4_5999999999_19" localSheetId="3">EMICO_24Q1_SCDPT4!$U$282</definedName>
    <definedName name="SCDPT4_5999999999_20" localSheetId="3">EMICO_24Q1_SCDPT4!$V$282</definedName>
    <definedName name="SCDPT4_5999999999_7" localSheetId="3">EMICO_24Q1_SCDPT4!$I$282</definedName>
    <definedName name="SCDPT4_5999999999_9" localSheetId="3">EMICO_24Q1_SCDPT4!$K$282</definedName>
    <definedName name="SCDPT4_6009999999_10" localSheetId="3">EMICO_24Q1_SCDPT4!$L$283</definedName>
    <definedName name="SCDPT4_6009999999_11" localSheetId="3">EMICO_24Q1_SCDPT4!$M$283</definedName>
    <definedName name="SCDPT4_6009999999_12" localSheetId="3">EMICO_24Q1_SCDPT4!$N$283</definedName>
    <definedName name="SCDPT4_6009999999_13" localSheetId="3">EMICO_24Q1_SCDPT4!$O$283</definedName>
    <definedName name="SCDPT4_6009999999_14" localSheetId="3">EMICO_24Q1_SCDPT4!$P$283</definedName>
    <definedName name="SCDPT4_6009999999_15" localSheetId="3">EMICO_24Q1_SCDPT4!$Q$283</definedName>
    <definedName name="SCDPT4_6009999999_16" localSheetId="3">EMICO_24Q1_SCDPT4!$R$283</definedName>
    <definedName name="SCDPT4_6009999999_17" localSheetId="3">EMICO_24Q1_SCDPT4!$S$283</definedName>
    <definedName name="SCDPT4_6009999999_18" localSheetId="3">EMICO_24Q1_SCDPT4!$T$283</definedName>
    <definedName name="SCDPT4_6009999999_19" localSheetId="3">EMICO_24Q1_SCDPT4!$U$283</definedName>
    <definedName name="SCDPT4_6009999999_20" localSheetId="3">EMICO_24Q1_SCDPT4!$V$283</definedName>
    <definedName name="SCDPT4_6009999999_7" localSheetId="3">EMICO_24Q1_SCDPT4!$I$283</definedName>
    <definedName name="SCDPT4_6009999999_9" localSheetId="3">EMICO_24Q1_SCDPT4!$K$283</definedName>
    <definedName name="States12_LookupCode">WingsListLookups!$AK$1:$AL$58</definedName>
    <definedName name="States12_LookupDesc">WingsListLookups!$AI$1:$AJ$58</definedName>
    <definedName name="States12_ValidationCode">WingsListLookups!$AH$1:$AH$58</definedName>
    <definedName name="States12_ValidationDesc">WingsListLookups!$AG$1:$AG$58</definedName>
    <definedName name="SVOAdminSymbolSCDBond2020_LookupCode">WingsListLookups!$Y$1:$Z$18</definedName>
    <definedName name="SVOAdminSymbolSCDBond2020_LookupDesc">WingsListLookups!$W$1:$X$18</definedName>
    <definedName name="SVOAdminSymbolSCDBond2020_ValidationCode">WingsListLookups!$V$1:$V$18</definedName>
    <definedName name="SVOAdminSymbolSCDBond2020_ValidationDesc">WingsListLookups!$U$1:$U$18</definedName>
    <definedName name="SVOAdminSymbolSCDCS2020_LookupCode">WingsListLookups!$AW$1:$AX$3</definedName>
    <definedName name="SVOAdminSymbolSCDCS2020_LookupDesc">WingsListLookups!$AU$1:$AV$3</definedName>
    <definedName name="SVOAdminSymbolSCDCS2020_ValidationCode">WingsListLookups!$AT$1:$AT$3</definedName>
    <definedName name="SVOAdminSymbolSCDCS2020_ValidationDesc">WingsListLookups!$AS$1:$AS$3</definedName>
    <definedName name="SVOAdminSymbolSCDPS2020_LookupCode">WingsListLookups!$AQ$1:$AR$17</definedName>
    <definedName name="SVOAdminSymbolSCDPS2020_LookupDesc">WingsListLookups!$AO$1:$AP$17</definedName>
    <definedName name="SVOAdminSymbolSCDPS2020_ValidationCode">WingsListLookups!$AN$1:$AN$17</definedName>
    <definedName name="SVOAdminSymbolSCDPS2020_ValidationDesc">WingsListLookups!$AM$1:$AM$17</definedName>
    <definedName name="Wings_Company_ID" localSheetId="0">EMICO_24Q1_SCDPT1B!$C$2</definedName>
    <definedName name="Wings_Company_ID" localSheetId="1">EMICO_24Q1_SCDPT1B!$C$2</definedName>
    <definedName name="Wings_Company_ID" localSheetId="2">EMICO_24Q1_SCDPT1B!$C$2</definedName>
    <definedName name="Wings_Company_ID" localSheetId="3">EMICO_24Q1_SCDPT1B!$C$2</definedName>
    <definedName name="Wings_Identifier_ID" localSheetId="0">EMICO_24Q1_SCDPT1B!$E$2</definedName>
    <definedName name="Wings_Identifier_ID" localSheetId="1">EMICO_24Q1_SCDPT1BF!$E$2</definedName>
    <definedName name="Wings_Identifier_ID" localSheetId="2">EMICO_24Q1_SCDPT3!$E$2</definedName>
    <definedName name="Wings_Identifier_ID" localSheetId="3">EMICO_24Q1_SCDPT4!$E$2</definedName>
    <definedName name="Wings_IdentTable_ID" localSheetId="0">EMICO_24Q1_SCDPT1B!$F$2</definedName>
    <definedName name="Wings_IdentTable_ID" localSheetId="1">EMICO_24Q1_SCDPT1BF!$F$2</definedName>
    <definedName name="Wings_IdentTable_ID" localSheetId="2">EMICO_24Q1_SCDPT3!$F$2</definedName>
    <definedName name="Wings_IdentTable_ID" localSheetId="3">EMICO_24Q1_SCDPT4!$F$2</definedName>
    <definedName name="Wings_Statement_ID" localSheetId="0">EMICO_24Q1_SCDPT1B!$D$2</definedName>
    <definedName name="Wings_Statement_ID" localSheetId="1">EMICO_24Q1_SCDPT1B!$D$2</definedName>
    <definedName name="Wings_Statement_ID" localSheetId="2">EMICO_24Q1_SCDPT1B!$D$2</definedName>
    <definedName name="Wings_Statement_ID" localSheetId="3">EMICO_24Q1_SCDPT1B!$D$2</definedName>
  </definedNames>
  <calcPr calcId="40001"/>
</workbook>
</file>

<file path=xl/sharedStrings.xml><?xml version="1.0" encoding="utf-8"?>
<sst xmlns="http://schemas.openxmlformats.org/spreadsheetml/2006/main" uniqueCount="1344">
  <si>
    <t xml:space="preserve">Non-Trading Activity During Current Quarter </t>
  </si>
  <si>
    <t>04</t>
  </si>
  <si>
    <t>08</t>
  </si>
  <si>
    <t>Preferred Stock - NAIC 3</t>
  </si>
  <si>
    <t>11</t>
  </si>
  <si>
    <t>15</t>
  </si>
  <si>
    <t/>
  </si>
  <si>
    <t>0709999999</t>
  </si>
  <si>
    <t>B</t>
  </si>
  <si>
    <t>AMEREN ILLINOIS CO   4.950% 06/01/33</t>
  </si>
  <si>
    <t>110122-EH-7</t>
  </si>
  <si>
    <t>16411Q-AQ-4</t>
  </si>
  <si>
    <t>16411R-AL-3</t>
  </si>
  <si>
    <t>COLUMBIA PIPELINES OPERATING C Series 144A   6.036% 11/15/33</t>
  </si>
  <si>
    <t>9N0FWODEJVKHC2DYLO03</t>
  </si>
  <si>
    <t>23338V-AV-8</t>
  </si>
  <si>
    <t>DUKE ENERGY CAROLINAS LLC</t>
  </si>
  <si>
    <t>BANC OF AMERICA SECURITIES LLC</t>
  </si>
  <si>
    <t>30037D-AB-1</t>
  </si>
  <si>
    <t>HUMANA INC   5.375% 04/15/31</t>
  </si>
  <si>
    <t>225YDZ14ZO8E1TXUSU86</t>
  </si>
  <si>
    <t>MARRIOTT INTERNATIONAL INC</t>
  </si>
  <si>
    <t>4NYF266XZC35SCTGX023</t>
  </si>
  <si>
    <t>PECO ENERGY CO   4.900% 06/15/33</t>
  </si>
  <si>
    <t>695156-AX-7</t>
  </si>
  <si>
    <t>SOLVENTUM CORP Series 144A   5.450% 03/13/31</t>
  </si>
  <si>
    <t>TYSON FOODS INC</t>
  </si>
  <si>
    <t>Y87794H0US1R65VBXU25</t>
  </si>
  <si>
    <t>BNP PARIBAS SA Series 144A   5.497% 05/20/30</t>
  </si>
  <si>
    <t>LLOYDS BANKING GROUP PLC   5.679% 01/05/35</t>
  </si>
  <si>
    <t>1100000079</t>
  </si>
  <si>
    <t>5310000000</t>
  </si>
  <si>
    <t>Subtotal - Common Stocks - Exchange Traded Funds</t>
  </si>
  <si>
    <t>Total - Common Stocks - Part 5</t>
  </si>
  <si>
    <t>US TREASURY                       TREASURY NOTE                                    1 3/4% Due 5/15/2023 MN15</t>
  </si>
  <si>
    <t>PENNSYLVANIA ST</t>
  </si>
  <si>
    <t>AMERICAN EXPRESS COMPANY   3.125% 05/20/26</t>
  </si>
  <si>
    <t>05608T-AA-9</t>
  </si>
  <si>
    <t>14448C-AP-9</t>
  </si>
  <si>
    <t>16411Q-AP-6</t>
  </si>
  <si>
    <t>JOHN DEERE CAPITAL CORP   2.250% 09/14/26</t>
  </si>
  <si>
    <t>DRIVEN BRANDS FUNDING LLC HONK Series 144A   3.786% 07/20/50</t>
  </si>
  <si>
    <t>FOX CORP</t>
  </si>
  <si>
    <t>KNX4USFCNGPY45LOCE31</t>
  </si>
  <si>
    <t>1100000086</t>
  </si>
  <si>
    <t>MONDELEZ INTERNATIONAL INC   3.625% 02/13/26</t>
  </si>
  <si>
    <t>NORTHWEST PIPELINE LLC</t>
  </si>
  <si>
    <t>1100000097</t>
  </si>
  <si>
    <t>PNC EQUIPMENT FINANCE LLC PNC EQUIPMENT FINANCE LLC SERI   3.000% 09/13/27</t>
  </si>
  <si>
    <t>549300RKVM2ME20JHZ15</t>
  </si>
  <si>
    <t>TIF FUNDING II LLC TIF_20-1A</t>
  </si>
  <si>
    <t>87407R-AA-4</t>
  </si>
  <si>
    <t>89788M-AA-0</t>
  </si>
  <si>
    <t>90331H-PL-1</t>
  </si>
  <si>
    <t>907818-FJ-2</t>
  </si>
  <si>
    <t>GLOBAL SC FINANCE SRL SEACO_20 Series 144A   2.170% 10/17/40</t>
  </si>
  <si>
    <t>LLOYDS BANKING GROUP PLC   3.900% 03/12/24</t>
  </si>
  <si>
    <t>Signal Peak CLO, LLC Series 144A   6.696% 04/25/31</t>
  </si>
  <si>
    <t>NATIONAL AUSTRALIA BANK LIMITE</t>
  </si>
  <si>
    <t>Total - Bonds - Part 4</t>
  </si>
  <si>
    <t>PLGI</t>
  </si>
  <si>
    <t>2 - see NAIC Instructions</t>
  </si>
  <si>
    <t>Kentucky</t>
  </si>
  <si>
    <t>KY</t>
  </si>
  <si>
    <t>MO</t>
  </si>
  <si>
    <t>MS</t>
  </si>
  <si>
    <t>New Jersey</t>
  </si>
  <si>
    <t>Rhode Island</t>
  </si>
  <si>
    <t>Tennessee</t>
  </si>
  <si>
    <t>WA</t>
  </si>
  <si>
    <t>American Samoa</t>
  </si>
  <si>
    <t>United States</t>
  </si>
  <si>
    <t>NonFormattedText</t>
  </si>
  <si>
    <t>Numeric_2Dec</t>
  </si>
  <si>
    <t>SVOAdminSymbolSCDPS2020</t>
  </si>
  <si>
    <t>Table</t>
  </si>
  <si>
    <t>P_2024_Q_NAIC_SCDPT3</t>
  </si>
  <si>
    <t>DEUTSCHE BANK SECURITIES INC.</t>
  </si>
  <si>
    <t>442331-MG-6</t>
  </si>
  <si>
    <t>FE</t>
  </si>
  <si>
    <t>Texas</t>
  </si>
  <si>
    <t>F</t>
  </si>
  <si>
    <t>BOOZ ALLEN HAMILTON INC</t>
  </si>
  <si>
    <t>CARRIER GLOBAL CORP   5.900% 03/15/34</t>
  </si>
  <si>
    <t>CITIGROUP INC   5.174% 02/13/30</t>
  </si>
  <si>
    <t>21871X-AQ-2</t>
  </si>
  <si>
    <t>LTKX5ODQW6Z7BQ2K1V47</t>
  </si>
  <si>
    <t>MTLVN9N7JE8MIBIJ1H73</t>
  </si>
  <si>
    <t>FISERV INC</t>
  </si>
  <si>
    <t>IQVIA INC   5.700% 05/15/28</t>
  </si>
  <si>
    <t>KINDER MORGAN INC</t>
  </si>
  <si>
    <t>58769J-AS-6</t>
  </si>
  <si>
    <t>DAIMLER FINANCE NORTH AMERICA</t>
  </si>
  <si>
    <t>RAYTHEON TECH CORP RAYTHEON TECHNOLOGIES CORPORAT   5.150% 02/27/33</t>
  </si>
  <si>
    <t>771196-BX-9</t>
  </si>
  <si>
    <t>816300-AG-2</t>
  </si>
  <si>
    <t>SELECTIVE INS GRP INC. SELECTIVE INSURANCE GROUP INC.   6.700% 11/01/35</t>
  </si>
  <si>
    <t>549300R3WGJWLE40R258</t>
  </si>
  <si>
    <t>83444M-AG-6</t>
  </si>
  <si>
    <t>2S72QS2UO2OESLG6Y829</t>
  </si>
  <si>
    <t>931142-FD-0</t>
  </si>
  <si>
    <t>303901-BM-3</t>
  </si>
  <si>
    <t>ING GROEP NV   6.114% 09/11/34</t>
  </si>
  <si>
    <t>Subtotal - Bonds - Industrial and Miscellaneous (Unaffiliated)</t>
  </si>
  <si>
    <t>Subtotal - Bonds - Hybrid Securities</t>
  </si>
  <si>
    <t>1909999999</t>
  </si>
  <si>
    <t>2010000000</t>
  </si>
  <si>
    <t>4310000000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</si>
  <si>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</si>
  <si>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</si>
  <si>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</si>
  <si>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</si>
  <si>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</si>
  <si>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>Totals</t>
  </si>
  <si>
    <t xml:space="preserve">Current Year's Other Than Temporary Impairment Recognized </t>
  </si>
  <si>
    <t xml:space="preserve">Total Foreign Exchange Change in Book /Adjusted Carrying Value </t>
  </si>
  <si>
    <t>Call      100.0000</t>
  </si>
  <si>
    <t>ADVANCE AUTO PARTS INC.</t>
  </si>
  <si>
    <t>R4PP93JZOLY261QX3811</t>
  </si>
  <si>
    <t>06406R-BK-2</t>
  </si>
  <si>
    <t>153527-AP-1</t>
  </si>
  <si>
    <t>DOMINOS PIZZA MASTER ISSUER LL Series 144A   4.116% 07/25/48</t>
  </si>
  <si>
    <t>HIN TIMESHARE TRUST HINTT_20-A</t>
  </si>
  <si>
    <t>RT</t>
  </si>
  <si>
    <t>MVW OWNER TRUST MVWOT_19-1A</t>
  </si>
  <si>
    <t>MVW OWNER TRUST MVWOT_22-1</t>
  </si>
  <si>
    <t>60700M-AC-2</t>
  </si>
  <si>
    <t>MMAF EQUIPMENT FINANCE LLC MMA</t>
  </si>
  <si>
    <t>62848P-AC-4</t>
  </si>
  <si>
    <t>66775V-AB-1</t>
  </si>
  <si>
    <t>NORTHWEST PIPELINE LLC   4.000% 04/01/27</t>
  </si>
  <si>
    <t>701094-AS-3</t>
  </si>
  <si>
    <t>SIERRA RECEIVABLES FUNDING COM Series 144A   3.120% 05/20/36</t>
  </si>
  <si>
    <t>SIERRA RECEIVABLES FUNDING CO Series 144A   5.830% 07/20/39</t>
  </si>
  <si>
    <t>US BANK NATIONAL ASSOCIATION US BANK NA CINCINNATI   2.050% 01/21/25</t>
  </si>
  <si>
    <t>UNITED PARCEL SERVICE INC</t>
  </si>
  <si>
    <t>AIR CANADA</t>
  </si>
  <si>
    <t>NATIONAL AUSTRALIA BANK LTD (N</t>
  </si>
  <si>
    <t>88315L-AN-8</t>
  </si>
  <si>
    <t>5 - see NAIC Instructions</t>
  </si>
  <si>
    <t>AL</t>
  </si>
  <si>
    <t>DC</t>
  </si>
  <si>
    <t>Louisiana</t>
  </si>
  <si>
    <t>Nevada</t>
  </si>
  <si>
    <t>Oklahoma</t>
  </si>
  <si>
    <t>TN</t>
  </si>
  <si>
    <t>US</t>
  </si>
  <si>
    <t>WI</t>
  </si>
  <si>
    <t>PR</t>
  </si>
  <si>
    <t>SCDPT1B</t>
  </si>
  <si>
    <t xml:space="preserve">NAIC 1 </t>
  </si>
  <si>
    <t>E04 - SCDPT3</t>
  </si>
  <si>
    <t xml:space="preserve">SVO Administrative Symbol </t>
  </si>
  <si>
    <t xml:space="preserve">State Code </t>
  </si>
  <si>
    <t xml:space="preserve">Issue </t>
  </si>
  <si>
    <t>912834-LB-2</t>
  </si>
  <si>
    <t>0909999999</t>
  </si>
  <si>
    <t>Subtotal - Bonds - U.S. Special Revenues</t>
  </si>
  <si>
    <t>00206R-MT-6</t>
  </si>
  <si>
    <t>SCDPT4</t>
  </si>
  <si>
    <t>1100000003</t>
  </si>
  <si>
    <t>AMAZON.COM INC   3.875% 08/22/37</t>
  </si>
  <si>
    <t>AMCOR FINANCE USA INC</t>
  </si>
  <si>
    <t>AMERICAN HONDA FINANCE CORPORA   4.900% 01/10/34</t>
  </si>
  <si>
    <t>1100000007</t>
  </si>
  <si>
    <t>FIRST TENNESSEE BANK</t>
  </si>
  <si>
    <t>1100000010</t>
  </si>
  <si>
    <t>BOOZ ALLEN HAMILTON INC Series 144A   4.000% 07/01/29</t>
  </si>
  <si>
    <t>549300D7XCH2480XU542</t>
  </si>
  <si>
    <t>BRISTOL-MYERS SQUIBB CO</t>
  </si>
  <si>
    <t>1100000014</t>
  </si>
  <si>
    <t>1100000021</t>
  </si>
  <si>
    <t>SUNAMERICA INC Series 144A   6.050% 09/15/33</t>
  </si>
  <si>
    <t>MWIUSDMN17TCR56VW396</t>
  </si>
  <si>
    <t>1100000032</t>
  </si>
  <si>
    <t>337738-BL-1</t>
  </si>
  <si>
    <t>FISERV INC   5.450% 03/15/34</t>
  </si>
  <si>
    <t>539830-CD-9</t>
  </si>
  <si>
    <t>1100000050</t>
  </si>
  <si>
    <t>YH65D4JBECK76IFEJ279</t>
  </si>
  <si>
    <t>PVJRP0EQNV6OGDPZGY95</t>
  </si>
  <si>
    <t>TYSON FOODS INC   5.700% 03/15/34</t>
  </si>
  <si>
    <t>06738E-CR-4</t>
  </si>
  <si>
    <t>ING GROEP NV</t>
  </si>
  <si>
    <t>LLOYDS BANKING GROUP PLC</t>
  </si>
  <si>
    <t>Subtotal - Bonds - Unaffiliated Certificates of Deposit</t>
  </si>
  <si>
    <t>4019999999</t>
  </si>
  <si>
    <t>4329999999</t>
  </si>
  <si>
    <t>4509999997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</si>
  <si>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</si>
  <si>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</si>
  <si>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</si>
  <si>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</si>
  <si>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 xml:space="preserve">Realized Gain (Loss) on Disposal </t>
  </si>
  <si>
    <t xml:space="preserve">Total Gain (Loss) on Disposal </t>
  </si>
  <si>
    <t>Maturity</t>
  </si>
  <si>
    <t>B - Nationality - Foreign, Currency - Other Than U.S.</t>
  </si>
  <si>
    <t>AMERIPRISE FINANCIAL INC   2.875% 09/15/26</t>
  </si>
  <si>
    <t>038779-AB-0</t>
  </si>
  <si>
    <t>BAXTER INTERNATIONAL INC.</t>
  </si>
  <si>
    <t>CCG RECEIVABLES TRUST CCG_22-1 Series 144A   3.910% 07/16/29</t>
  </si>
  <si>
    <t>CLI FUNDING LLC CLIF_20-1A Series 144A   2.080% 09/18/45</t>
  </si>
  <si>
    <t>CLI FUNDING LLC CLIF_20-1A</t>
  </si>
  <si>
    <t>CARRIER GLOBAL CORP Series 144A   5.900% 03/15/34</t>
  </si>
  <si>
    <t>CENTRAL GARDEN &amp; PET CO Series 144A   4.125% 04/30/31</t>
  </si>
  <si>
    <t>FM</t>
  </si>
  <si>
    <t>17325F-BB-3</t>
  </si>
  <si>
    <t>233046-AQ-4</t>
  </si>
  <si>
    <t>DOMINOS PIZZA MASTER ISSUER LL Series 144A   2.662% 04/25/51</t>
  </si>
  <si>
    <t>34107@-AA-7</t>
  </si>
  <si>
    <t>43284B-AA-0</t>
  </si>
  <si>
    <t>JPMORGAN CHASE &amp; CO</t>
  </si>
  <si>
    <t>548661-EG-8</t>
  </si>
  <si>
    <t>MVW OWNER TRUST MVWOT_21-1WA</t>
  </si>
  <si>
    <t>55400U-AB-9</t>
  </si>
  <si>
    <t>609207-AR-6</t>
  </si>
  <si>
    <t>549300DV9GIB88LZ5P30</t>
  </si>
  <si>
    <t>62848P-AA-8</t>
  </si>
  <si>
    <t>62848P-AB-6</t>
  </si>
  <si>
    <t>NATIONAL FOOTBALL LEAGUE</t>
  </si>
  <si>
    <t>1100000101</t>
  </si>
  <si>
    <t>1100000105</t>
  </si>
  <si>
    <t>1100000112</t>
  </si>
  <si>
    <t>1100000116</t>
  </si>
  <si>
    <t>872480-AA-6</t>
  </si>
  <si>
    <t>1100000123</t>
  </si>
  <si>
    <t>1100000130</t>
  </si>
  <si>
    <t>549300LMMRSZZCZ8CL11</t>
  </si>
  <si>
    <t>UNITED PARCEL SERVICE INC   4.875% 03/03/33</t>
  </si>
  <si>
    <t>00908P-AA-5</t>
  </si>
  <si>
    <t>1100000141</t>
  </si>
  <si>
    <t>CAL FUNDING IV LTD CAI_20-1A</t>
  </si>
  <si>
    <t>GALAXY CLO LTD GALXY_15-20A Series 144A   6.579% 04/20/31</t>
  </si>
  <si>
    <t>NATIONAL AUSTRALIA BANK LIMITE NATIONAL AUSTRALIA BANK LTD (N   3.905% 06/09/27</t>
  </si>
  <si>
    <t>WESTPAC BANKING CORP</t>
  </si>
  <si>
    <t>Arizona</t>
  </si>
  <si>
    <t>ID</t>
  </si>
  <si>
    <t>MD</t>
  </si>
  <si>
    <t>VT</t>
  </si>
  <si>
    <t>WY</t>
  </si>
  <si>
    <t>Cusip</t>
  </si>
  <si>
    <t xml:space="preserve">NAIC 5 </t>
  </si>
  <si>
    <t xml:space="preserve">Name of Vendor </t>
  </si>
  <si>
    <t xml:space="preserve">Paid for Accrued Interest and Dividends </t>
  </si>
  <si>
    <t>0900000001</t>
  </si>
  <si>
    <t>67760H-NB-3</t>
  </si>
  <si>
    <t>MORGAN STANLEY</t>
  </si>
  <si>
    <t>549300ZMT7FVT8R77U18</t>
  </si>
  <si>
    <t>AMEREN ILLINOIS CO</t>
  </si>
  <si>
    <t xml:space="preserve">Stated Contractual Maturity Date </t>
  </si>
  <si>
    <t>035229-DA-8</t>
  </si>
  <si>
    <t>5493002J2SVENP0PVK27</t>
  </si>
  <si>
    <t xml:space="preserve">Unrealized Valuation Increase/(Decrease) </t>
  </si>
  <si>
    <t>Series 144A</t>
  </si>
  <si>
    <t>BRISTOL-MYERS SQUIBB CO   5.200% 02/22/34</t>
  </si>
  <si>
    <t>CARDINAL HEALTH INC   5.450% 02/15/34</t>
  </si>
  <si>
    <t>CHENIERE ENERGY PARTNERS LP   5.950% 06/30/33</t>
  </si>
  <si>
    <t>1100000018</t>
  </si>
  <si>
    <t>CHENIERE ENERGY INC</t>
  </si>
  <si>
    <t>CITIGROUP INC</t>
  </si>
  <si>
    <t>COLUMBIA PIPELINES OPERATING C</t>
  </si>
  <si>
    <t>1100000025</t>
  </si>
  <si>
    <t>Various</t>
  </si>
  <si>
    <t>1100000029</t>
  </si>
  <si>
    <t>1100000036</t>
  </si>
  <si>
    <t>1100000043</t>
  </si>
  <si>
    <t>1100000047</t>
  </si>
  <si>
    <t>NATIONAL RURAL UTILITIES COOP NATIONAL RURAL UTILITIES COOPE   4.023% 11/01/32</t>
  </si>
  <si>
    <t>PPL ELECTRIC UTILITIES CORPORA   4.850% 02/15/34</t>
  </si>
  <si>
    <t>PACKAGING CORP OF AMERICA   5.700% 12/01/33</t>
  </si>
  <si>
    <t>1100000054</t>
  </si>
  <si>
    <t>1100000058</t>
  </si>
  <si>
    <t>1100000061</t>
  </si>
  <si>
    <t>1100000065</t>
  </si>
  <si>
    <t>GLS7OQD0WOEDI8YAP031</t>
  </si>
  <si>
    <t>BNP PARIBAS SA</t>
  </si>
  <si>
    <t>1100000072</t>
  </si>
  <si>
    <t>969500TJ5KRTCJQWXH05</t>
  </si>
  <si>
    <t>1100000076</t>
  </si>
  <si>
    <t>Subtotal - Bonds - Parent, Subsidiaries and Affiliates</t>
  </si>
  <si>
    <t>Subtotal - Bonds - Unaffiliated Bank Loans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</si>
  <si>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</si>
  <si>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</si>
  <si>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</si>
  <si>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5920000000</t>
  </si>
  <si>
    <t>Total - Preferred and Common Stocks</t>
  </si>
  <si>
    <t>6009999999</t>
  </si>
  <si>
    <t>70914P-ME-9</t>
  </si>
  <si>
    <t>Arkansas</t>
  </si>
  <si>
    <t>Z</t>
  </si>
  <si>
    <t>J5OIVXX3P24RJRW5CK77</t>
  </si>
  <si>
    <t>BEACON CONTAINER FINANCE LLC I</t>
  </si>
  <si>
    <t>12511J-AB-1</t>
  </si>
  <si>
    <t>549300EJG376EN5NQE29</t>
  </si>
  <si>
    <t>14448C-AY-0</t>
  </si>
  <si>
    <t>CENTRAL GARDEN &amp; PET CO</t>
  </si>
  <si>
    <t>CITIBANK NA</t>
  </si>
  <si>
    <t>CLEAN HARBORS, INC. Series 144A   5.125% 07/15/29</t>
  </si>
  <si>
    <t>Delaware</t>
  </si>
  <si>
    <t>25755T-AN-0</t>
  </si>
  <si>
    <t>29278N-AP-8</t>
  </si>
  <si>
    <t>40439H-AA-7</t>
  </si>
  <si>
    <t>40439H-AB-5</t>
  </si>
  <si>
    <t>HILTON GRAND VACATIONS TRUST H Series 144A   4.740% 01/25/37</t>
  </si>
  <si>
    <t>HILTON GRAND VACATIONS TRUST H Series 144A   3.540% 02/25/32</t>
  </si>
  <si>
    <t>HILTON GRAND VACATIONS TRUST H Series 144A   3.700% 02/25/32</t>
  </si>
  <si>
    <t>INTEL CORP INTEL CORPORATION   3.750% 03/25/27</t>
  </si>
  <si>
    <t>MVW OWNER TRUST MVWOT_21-1WA Series 144A   1.940% 01/22/41</t>
  </si>
  <si>
    <t>MVW OWNER TRUST MVWOT_22-2 Series 144A   6.550% 10/21/41</t>
  </si>
  <si>
    <t>1100000083</t>
  </si>
  <si>
    <t>1100000090</t>
  </si>
  <si>
    <t>MVW OWNER TRUST MVWOT_23-1 Series 144A   6.540% 10/20/40</t>
  </si>
  <si>
    <t>ORANGE LAKE TIMESHARE TRUST ON Series 144A   2.910% 03/08/29</t>
  </si>
  <si>
    <t>82650T-AA-5</t>
  </si>
  <si>
    <t>82650T-AB-3</t>
  </si>
  <si>
    <t>1100000109</t>
  </si>
  <si>
    <t>SONIC CAPITAL LLC SONIC_21-1A</t>
  </si>
  <si>
    <t>3M CO</t>
  </si>
  <si>
    <t>1100000127</t>
  </si>
  <si>
    <t>6BYL5QZYBDK8S7L73M02</t>
  </si>
  <si>
    <t>MYF1DAS6G5WY7PRWCU78</t>
  </si>
  <si>
    <t>1100000134</t>
  </si>
  <si>
    <t>1100000138</t>
  </si>
  <si>
    <t>AIR CANADA 2015-1 CLASS A PASS</t>
  </si>
  <si>
    <t>BNP PARIBAS SA   3.800% 01/10/24</t>
  </si>
  <si>
    <t>12481Q-AC-9</t>
  </si>
  <si>
    <t>CBAM CLO MANAGEMENT CBAM_18-5A Series 144A   6.598% 04/17/31</t>
  </si>
  <si>
    <t>14314H-AS-3</t>
  </si>
  <si>
    <t>1100000145</t>
  </si>
  <si>
    <t>1100000149</t>
  </si>
  <si>
    <t>1100000152</t>
  </si>
  <si>
    <t>1100000156</t>
  </si>
  <si>
    <t>WESTPAC BANKING CORP   4.043% 08/26/27</t>
  </si>
  <si>
    <t>OMEGA LEASING NO 9 LTD</t>
  </si>
  <si>
    <t>Hawaii</t>
  </si>
  <si>
    <t>IL</t>
  </si>
  <si>
    <t>Indiana</t>
  </si>
  <si>
    <t>Minnesota</t>
  </si>
  <si>
    <t>NE</t>
  </si>
  <si>
    <t>Vermont</t>
  </si>
  <si>
    <t>Wyoming</t>
  </si>
  <si>
    <t>Puerto Rico</t>
  </si>
  <si>
    <t>SVOAdminSymbolSCDBond2020</t>
  </si>
  <si>
    <t>Statement</t>
  </si>
  <si>
    <t>01</t>
  </si>
  <si>
    <t>05</t>
  </si>
  <si>
    <t>Bonds - NAIC 6 (a)</t>
  </si>
  <si>
    <t>09</t>
  </si>
  <si>
    <t>Preferred Stock - NAIC 4</t>
  </si>
  <si>
    <t>12</t>
  </si>
  <si>
    <t xml:space="preserve">Investments Involving Related Parties </t>
  </si>
  <si>
    <t>C</t>
  </si>
  <si>
    <t>00287Y-BV-0</t>
  </si>
  <si>
    <t>FR5LCKFTG8054YNNRU85</t>
  </si>
  <si>
    <t>AGILENT TECHNOLOGIES INC</t>
  </si>
  <si>
    <t>02343U-AJ-4</t>
  </si>
  <si>
    <t>RC71E2BZ6UOMFPDJSE79</t>
  </si>
  <si>
    <t>03040W-BD-6</t>
  </si>
  <si>
    <t>U.S. Bancorp Piper Jaffray</t>
  </si>
  <si>
    <t>CITIGROUP GLOBAL MARKETS</t>
  </si>
  <si>
    <t>CHENIERE ENERGY PARTNERS LP</t>
  </si>
  <si>
    <t>6SHGI4ZSSLCXXQSBB395</t>
  </si>
  <si>
    <t>ENERGY TRANSFER LP   5.550% 05/15/34</t>
  </si>
  <si>
    <t>29452E-AC-5</t>
  </si>
  <si>
    <t>444859-CA-8</t>
  </si>
  <si>
    <t>IQVIA INC</t>
  </si>
  <si>
    <t>MARS INC</t>
  </si>
  <si>
    <t>MARRIOTT INTERNATIONAL INC   4.875% 05/15/29</t>
  </si>
  <si>
    <t>NORTHROP GRUMMAN CORP   4.900% 06/01/34</t>
  </si>
  <si>
    <t>BARCLAYS PLC   2.894% 11/24/32</t>
  </si>
  <si>
    <t>213800LBQA1Y9L22JB70</t>
  </si>
  <si>
    <t>1100000069</t>
  </si>
  <si>
    <t>456837-BH-5</t>
  </si>
  <si>
    <t>2019999999</t>
  </si>
  <si>
    <t>2509999997</t>
  </si>
  <si>
    <t>Total - Bonds - Part 5</t>
  </si>
  <si>
    <t>5319999999</t>
  </si>
  <si>
    <t>5710000000</t>
  </si>
  <si>
    <t>Georgia</t>
  </si>
  <si>
    <t>CARRIER GLOBAL CORP   2.493% 02/15/27</t>
  </si>
  <si>
    <t>MT</t>
  </si>
  <si>
    <t>COMCAST CORP   2.350% 01/15/27</t>
  </si>
  <si>
    <t>26209X-AC-5</t>
  </si>
  <si>
    <t>31620M-BW-5</t>
  </si>
  <si>
    <t>43283G-AB-8</t>
  </si>
  <si>
    <t>HGVT_19-AA Series 144A   2.840% 07/25/33</t>
  </si>
  <si>
    <t>43285H-AA-6</t>
  </si>
  <si>
    <t>INGREDION INC</t>
  </si>
  <si>
    <t>458140-BQ-2</t>
  </si>
  <si>
    <t>INTEL CORPORATION</t>
  </si>
  <si>
    <t>JACK IN THE BOX FUNDING LLC JA</t>
  </si>
  <si>
    <t>LOWES COMPANIES INC</t>
  </si>
  <si>
    <t>MARSH &amp; MCLENNAN CO INC</t>
  </si>
  <si>
    <t>MOLSON COORS BREWING CO</t>
  </si>
  <si>
    <t>1100000087</t>
  </si>
  <si>
    <t>MVW OWNER TRUST MVWOT_23-1 Series 144A   4.930% 10/20/40</t>
  </si>
  <si>
    <t>1100000094</t>
  </si>
  <si>
    <t>68504U-AB-7</t>
  </si>
  <si>
    <t>1100000098</t>
  </si>
  <si>
    <t>SERVICE CORPORATION INTERNATIO   4.000% 05/15/31</t>
  </si>
  <si>
    <t>SIERRA TIMESHARE RECEIVABLES F Series 144A   1.340% 11/20/37</t>
  </si>
  <si>
    <t>82652R-AB-5</t>
  </si>
  <si>
    <t>82652R-AC-3</t>
  </si>
  <si>
    <t>SONIC CAPITAL LLC SONIC_20-1A</t>
  </si>
  <si>
    <t>904764-BG-1</t>
  </si>
  <si>
    <t>SEAPORT GROUP</t>
  </si>
  <si>
    <t>GLOBAL SC FINANCE SRL SEACO_20 Series 144A   2.260% 11/19/40</t>
  </si>
  <si>
    <t>GOLDENTREE LOAN OPPORTUNITIES</t>
  </si>
  <si>
    <t>NATIONAL AUSTRALIA BANK LIMITE NATIONAL AUSTRALIA BANK LIMITE   3.375% 01/14/26</t>
  </si>
  <si>
    <t>88315L-AG-3</t>
  </si>
  <si>
    <t>EN5TNI6CI43VEPAMHL14</t>
  </si>
  <si>
    <t>NM</t>
  </si>
  <si>
    <t>OR</t>
  </si>
  <si>
    <t>RI</t>
  </si>
  <si>
    <t>VA</t>
  </si>
  <si>
    <t>Wisconsin</t>
  </si>
  <si>
    <t>Guam</t>
  </si>
  <si>
    <t>MP</t>
  </si>
  <si>
    <t>NAICDes2020</t>
  </si>
  <si>
    <t>SVOAdminSymbolSCDCS2020</t>
  </si>
  <si>
    <t>EMICO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</si>
  <si>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</si>
  <si>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</si>
  <si>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</si>
  <si>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</si>
  <si>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</si>
  <si>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>P_2024_Q_NAIC_SCDPT4</t>
  </si>
  <si>
    <t>AT&amp;T INC   5.400% 02/15/34</t>
  </si>
  <si>
    <t>G</t>
  </si>
  <si>
    <t>B6Q2VFHD1797Q7NZ3E43</t>
  </si>
  <si>
    <t>BOOZ ALLEN HAMILTON INC   5.950% 08/04/33</t>
  </si>
  <si>
    <t>GOLDMAN SACHS &amp; CO</t>
  </si>
  <si>
    <t>DTE ELECTRIC CO</t>
  </si>
  <si>
    <t>26884T-AZ-5</t>
  </si>
  <si>
    <t>HARRIS CORP   5.350% 06/01/34</t>
  </si>
  <si>
    <t>549300UTE50ZMDBG8A20</t>
  </si>
  <si>
    <t>LOCKHEED MARTIN CORPORATION   4.800% 08/15/34</t>
  </si>
  <si>
    <t>DAIMLER FINANCE NORTH AMERICA Series 144A   5.000% 01/11/34</t>
  </si>
  <si>
    <t>PACKAGING CORP OF AMERICA</t>
  </si>
  <si>
    <t>89788M-AR-3</t>
  </si>
  <si>
    <t>89788M-AS-1</t>
  </si>
  <si>
    <t>902494-BM-4</t>
  </si>
  <si>
    <t>4319999999</t>
  </si>
  <si>
    <t>5729999999</t>
  </si>
  <si>
    <t>5810000000</t>
  </si>
  <si>
    <t>5989999999</t>
  </si>
  <si>
    <t>E05 - SCDPT4</t>
  </si>
  <si>
    <t>PENNSYLVANIA ST   4.650% 02/15/26</t>
  </si>
  <si>
    <t>1 - see NAIC Instructions</t>
  </si>
  <si>
    <t>New York</t>
  </si>
  <si>
    <t>AGILENT TECH INC AGILENT TECHNOLOGIES INC   2.750% 09/15/29</t>
  </si>
  <si>
    <t>AMERICAN EXPRESS COMPANY</t>
  </si>
  <si>
    <t>CLI FUNDING VI LLC CLIF_20-3A</t>
  </si>
  <si>
    <t>26209X-AA-9</t>
  </si>
  <si>
    <t>DRIVEN BRANDS FUNDING LLC HONK Series 144A   3.237% 01/20/51</t>
  </si>
  <si>
    <t>DRIVEN BRANDS FUNDING LLC HONK Series 144A   7.393% 10/20/52</t>
  </si>
  <si>
    <t>457030-AK-0</t>
  </si>
  <si>
    <t>INTEL CORP</t>
  </si>
  <si>
    <t>MVW OWNER TRUST MVWOT_19-2A Series 144A   2.440% 10/20/38</t>
  </si>
  <si>
    <t>MVW OWNER TRUST MVWOT_20-1A Series 144A   2.730% 10/20/37</t>
  </si>
  <si>
    <t>MVW OWNER TRUST MVWOT_21-2A</t>
  </si>
  <si>
    <t>55400K-AC-9</t>
  </si>
  <si>
    <t>MVW OWNER TRUST MVWOT_22-2</t>
  </si>
  <si>
    <t>MAPLELEAF MIDSTREAM INVESTMENT MAPLELEAF MIDSTREAM INVESTMENT   4.560% 09/30/25</t>
  </si>
  <si>
    <t>MASTERCARD INC</t>
  </si>
  <si>
    <t>60871R-AG-5</t>
  </si>
  <si>
    <t>73019#-AC-6</t>
  </si>
  <si>
    <t>ZXJ6Y2OSPZXIVGRILD15</t>
  </si>
  <si>
    <t>SERVICE CORPORATION INTERNATIO</t>
  </si>
  <si>
    <t>SIERRA RECEIVABLES FUNDING COM Series 144A   3.420% 01/20/36</t>
  </si>
  <si>
    <t>SONIC CAPITAL LLC SONIC_20-1A Series 144A   4.336% 01/20/50</t>
  </si>
  <si>
    <t>SPIRE INC</t>
  </si>
  <si>
    <t>TAL ADVANTAGE LLC TAL_20-1A Series 144A   2.050% 09/20/45</t>
  </si>
  <si>
    <t>009090-AA-9</t>
  </si>
  <si>
    <t>12548M-BF-1</t>
  </si>
  <si>
    <t>38137H-BU-1</t>
  </si>
  <si>
    <t>549300ZH5R2TCUAYC824</t>
  </si>
  <si>
    <t>63254A-BE-7</t>
  </si>
  <si>
    <t>TEXTAINER MARINE CONTAINERS VI</t>
  </si>
  <si>
    <t>Illinois</t>
  </si>
  <si>
    <t>Michigan</t>
  </si>
  <si>
    <t>NY</t>
  </si>
  <si>
    <t>VI</t>
  </si>
  <si>
    <t>Northern Mariana Islands</t>
  </si>
  <si>
    <t>Dollar</t>
  </si>
  <si>
    <t>Company</t>
  </si>
  <si>
    <t>Identifier</t>
  </si>
  <si>
    <t xml:space="preserve">Book/Adjusted Carrying Value End of Third Quarter </t>
  </si>
  <si>
    <t xml:space="preserve">NAIC 4 </t>
  </si>
  <si>
    <t>Bonds - NAIC 5 (a)</t>
  </si>
  <si>
    <t xml:space="preserve">Number of Shares of Stock </t>
  </si>
  <si>
    <t xml:space="preserve">Par Value </t>
  </si>
  <si>
    <t>912828-VB-3</t>
  </si>
  <si>
    <t>OHIO ST TPK COMMN TPK REV</t>
  </si>
  <si>
    <t>ABBVIE INC</t>
  </si>
  <si>
    <t>1100000004</t>
  </si>
  <si>
    <t>AMERICAN HONDA FINANCE CORPORA</t>
  </si>
  <si>
    <t>AMERICAN WATER CAPITAL CORP</t>
  </si>
  <si>
    <t xml:space="preserve">Total Change in Book/ Adjusted Carrying Value (11 + 12 - 13) </t>
  </si>
  <si>
    <t>08576P-AL-5</t>
  </si>
  <si>
    <t>1100000011</t>
  </si>
  <si>
    <t>1100000015</t>
  </si>
  <si>
    <t>COMCAST CORP   4.200% 08/15/34</t>
  </si>
  <si>
    <t>COMCAST CORP</t>
  </si>
  <si>
    <t>1100000022</t>
  </si>
  <si>
    <t>ENERGY TRANSFER LP</t>
  </si>
  <si>
    <t>AXA EQUITABLE HOLDINGS INC   5.594% 01/11/33</t>
  </si>
  <si>
    <t>549300FIBAKMNHPZ4009</t>
  </si>
  <si>
    <t>AXA EQUITABLE HOLDINGS INC</t>
  </si>
  <si>
    <t>1128SIJQ26096WL7IO82</t>
  </si>
  <si>
    <t>1100000033</t>
  </si>
  <si>
    <t>KINDER MORGAN INC   5.400% 02/01/34</t>
  </si>
  <si>
    <t>549300WR7IX8XE0TBO16</t>
  </si>
  <si>
    <t>1100000040</t>
  </si>
  <si>
    <t>571903-BP-7</t>
  </si>
  <si>
    <t>571903-BQ-5</t>
  </si>
  <si>
    <t>METROPOLITAN LIFE GLOBAL FUNDI</t>
  </si>
  <si>
    <t>6S552MUG6KGJVEBSEC55</t>
  </si>
  <si>
    <t>POTOMAC ELECTRIC POWER COMPANY   5.200% 03/15/34</t>
  </si>
  <si>
    <t>I07WOS4YJ0N7YRFE7309</t>
  </si>
  <si>
    <t>BARCLAYS PLC   5.690% 03/12/30</t>
  </si>
  <si>
    <t>4509999998</t>
  </si>
  <si>
    <t>5519999999</t>
  </si>
  <si>
    <t>5910000000</t>
  </si>
  <si>
    <t>54930039Y2EMGXN6LM88</t>
  </si>
  <si>
    <t>QUIX8Y7A2WP0XRMW7G29</t>
  </si>
  <si>
    <t>S</t>
  </si>
  <si>
    <t>03236X-AB-3</t>
  </si>
  <si>
    <t>BXG RECEIVABLES NOTE TRUST BXG</t>
  </si>
  <si>
    <t>071813-BQ-1</t>
  </si>
  <si>
    <t>07359B-AA-5</t>
  </si>
  <si>
    <t>08576P-AK-7</t>
  </si>
  <si>
    <t>DB MASTER FINANCE LLC DNKN_21-</t>
  </si>
  <si>
    <t>GBX LEASING GBXL_22-1 Series 144A   2.870% 02/20/52</t>
  </si>
  <si>
    <t>466365-AE-3</t>
  </si>
  <si>
    <t>46647P-DA-1</t>
  </si>
  <si>
    <t>MVW OWNER TRUST MVWOT_21-2A Series 144A   2.230% 05/20/39</t>
  </si>
  <si>
    <t>MVW OWNER TRUST MVWOT_22-1 Series 144A   4.400% 11/21/39</t>
  </si>
  <si>
    <t>55400V-AC-5</t>
  </si>
  <si>
    <t>MAPLELEAF MIDSTREAM INVESTMENT</t>
  </si>
  <si>
    <t>549300XMP3KDCKJXIU47</t>
  </si>
  <si>
    <t>MONDELEZ INTERNATIONAL INC</t>
  </si>
  <si>
    <t>66989H-AJ-7</t>
  </si>
  <si>
    <t>Z*</t>
  </si>
  <si>
    <t>ROCHE HOLDINGS INC Series 144A   3.000% 11/10/25</t>
  </si>
  <si>
    <t>SYE</t>
  </si>
  <si>
    <t>78355H-KL-2</t>
  </si>
  <si>
    <t>RYDER SYSTEM INC</t>
  </si>
  <si>
    <t>1100000102</t>
  </si>
  <si>
    <t>SIERRA TIMESHARE RECEIVABLES F Series 144A   4.730% 06/20/40</t>
  </si>
  <si>
    <t>1100000106</t>
  </si>
  <si>
    <t>82652M-AB-6</t>
  </si>
  <si>
    <t>82652M-AC-4</t>
  </si>
  <si>
    <t>SIERRA TIMESHARE RECEIVABLES F Series 144A   1.790% 11/20/37</t>
  </si>
  <si>
    <t>1100000113</t>
  </si>
  <si>
    <t>1100000120</t>
  </si>
  <si>
    <t>TIF FUNDING II LLC TIF_20-1A Series 144A   2.090% 08/20/45</t>
  </si>
  <si>
    <t>1100000124</t>
  </si>
  <si>
    <t>LUZQVYP4VS22CLWDAR65</t>
  </si>
  <si>
    <t>UNILEVER CAPITAL CORP</t>
  </si>
  <si>
    <t>1100000131</t>
  </si>
  <si>
    <t>911312-BZ-8</t>
  </si>
  <si>
    <t>WENDYS FUNDING LLC WEN_21-1A Series 144A   2.775% 06/15/51</t>
  </si>
  <si>
    <t>ALCOA NEDERLAND HOLDING BV</t>
  </si>
  <si>
    <t>COOPERAT RABOBANK UA/NY RABOBANK NEDERLAND (NY BRANCH)   3.375% 05/21/25</t>
  </si>
  <si>
    <t>COOPERAT RABOBANK UA/NY</t>
  </si>
  <si>
    <t>37959P-AC-1</t>
  </si>
  <si>
    <t>NXP BV AND NXP FUNDING LLC</t>
  </si>
  <si>
    <t>NATWEST GROUP PLC</t>
  </si>
  <si>
    <t>4 - see NAIC Instructions</t>
  </si>
  <si>
    <t>CO</t>
  </si>
  <si>
    <t>IA</t>
  </si>
  <si>
    <t>MA</t>
  </si>
  <si>
    <t>New Hampshire</t>
  </si>
  <si>
    <t>UT</t>
  </si>
  <si>
    <t>Virginia</t>
  </si>
  <si>
    <t>WV</t>
  </si>
  <si>
    <t>STATEMENT AS OF MARCH 31, 2024 OF THE ENACT MORTGAGE INSURANCE CORPORATION</t>
  </si>
  <si>
    <t>Bonds - NAIC 4 (a)</t>
  </si>
  <si>
    <t xml:space="preserve">Description </t>
  </si>
  <si>
    <t>US TREASURY TREASURY STRIP (INT)   0.000% 02/15/42</t>
  </si>
  <si>
    <t>Subtotal - Bonds - All Other Governments</t>
  </si>
  <si>
    <t>Subtotal - Bonds - U.S. States, Territories and Possessions</t>
  </si>
  <si>
    <t>PIPER JAFFRAY &amp; HOPWOOD</t>
  </si>
  <si>
    <t>HOUSTON TEX</t>
  </si>
  <si>
    <t>0900000002</t>
  </si>
  <si>
    <t>AMCOR FINANCE USA INC   5.625% 05/26/33</t>
  </si>
  <si>
    <t>AMERICAN WATER CAPITAL CORP   5.150% 03/01/34</t>
  </si>
  <si>
    <t>1100000008</t>
  </si>
  <si>
    <t>54930049QLLMPART6V29</t>
  </si>
  <si>
    <t>HLYYNH7UQUORYSJQCN42</t>
  </si>
  <si>
    <t>CARDINAL HEALTH INC</t>
  </si>
  <si>
    <t>CHENIERE ENERGY INC Series 144A   5.650% 04/15/34</t>
  </si>
  <si>
    <t>1100000019</t>
  </si>
  <si>
    <t>20030N-BM-2</t>
  </si>
  <si>
    <t>SUNAMERICA INC</t>
  </si>
  <si>
    <t>1100000026</t>
  </si>
  <si>
    <t>1100000037</t>
  </si>
  <si>
    <t>KINDER MORGAN INC   5.200% 06/01/33</t>
  </si>
  <si>
    <t>1100000044</t>
  </si>
  <si>
    <t>NATIONAL RURAL UTILITIES COOP</t>
  </si>
  <si>
    <t>1100000048</t>
  </si>
  <si>
    <t>NORTHROP GRUMMAN CORP</t>
  </si>
  <si>
    <t>1100000051</t>
  </si>
  <si>
    <t>69351U-BC-6</t>
  </si>
  <si>
    <t>1100000055</t>
  </si>
  <si>
    <t>1100000059</t>
  </si>
  <si>
    <t>TRUIST SECURITIES</t>
  </si>
  <si>
    <t>1100000062</t>
  </si>
  <si>
    <t>1100000066</t>
  </si>
  <si>
    <t>FAIRFAX FINANCIAL HOLDINGS LTD</t>
  </si>
  <si>
    <t>BARCLAYS PLC</t>
  </si>
  <si>
    <t>09659W-2W-3</t>
  </si>
  <si>
    <t>BNP PARISBAS</t>
  </si>
  <si>
    <t>1100000073</t>
  </si>
  <si>
    <t>UBS GROUP AG</t>
  </si>
  <si>
    <t>549300PPXHEU2JF0AM85</t>
  </si>
  <si>
    <t>Total - Preferred Stocks - Part 3</t>
  </si>
  <si>
    <t>5929999999</t>
  </si>
  <si>
    <t xml:space="preserve">Disposal Date </t>
  </si>
  <si>
    <t xml:space="preserve">Consideration </t>
  </si>
  <si>
    <t>D - Nationality - Foreign, Currency - U.S.</t>
  </si>
  <si>
    <t>TRUIST FINANCIAL CORP   3.700% 06/05/25</t>
  </si>
  <si>
    <t>SERIES 144A</t>
  </si>
  <si>
    <t>24422E-VB-2</t>
  </si>
  <si>
    <t>JOHN DEERE CAPITAL CORP</t>
  </si>
  <si>
    <t>Redemption      100.0000</t>
  </si>
  <si>
    <t>WAFCR4OKGSC504WU3E95</t>
  </si>
  <si>
    <t>MVW OWNER TRUST MVWOT_21-1WA Series 144A   1.440% 01/22/41</t>
  </si>
  <si>
    <t>55400V-AB-7</t>
  </si>
  <si>
    <t>1100000080</t>
  </si>
  <si>
    <t>1100000084</t>
  </si>
  <si>
    <t>1100000091</t>
  </si>
  <si>
    <t>NP SPE II LLC NPRL_17-1A</t>
  </si>
  <si>
    <t>PNC EQUIPMENT FINANCE LLC</t>
  </si>
  <si>
    <t>SIERRA RECEIVABLES FUNDING CO Series 144A   1.950% 09/20/38</t>
  </si>
  <si>
    <t>1100000117</t>
  </si>
  <si>
    <t>SPIRE INC   3.543% 02/27/24</t>
  </si>
  <si>
    <t>1100000128</t>
  </si>
  <si>
    <t>UNION PACIFIC CORPORATION</t>
  </si>
  <si>
    <t>WENDYS FUNDING LLC WEN_19-1A Series 144A   3.783% 06/15/49</t>
  </si>
  <si>
    <t>WENDYS FUNDING LLC WEN_19-1A</t>
  </si>
  <si>
    <t>1100000135</t>
  </si>
  <si>
    <t>1100000139</t>
  </si>
  <si>
    <t>1100000142</t>
  </si>
  <si>
    <t>CIFC FUNDING LTD CIFC_15-1A</t>
  </si>
  <si>
    <t>CARLYLE GLOBAL MARKET STRATEGI Series 144A   7.271% 10/20/32</t>
  </si>
  <si>
    <t>1100000146</t>
  </si>
  <si>
    <t>37959P-AA-5</t>
  </si>
  <si>
    <t>GOLDENTREE LOAN OPPORTUNITIES Series 144A   6.630% 01/18/31</t>
  </si>
  <si>
    <t>NXP BV/NXP FUNDING LLC</t>
  </si>
  <si>
    <t>1100000153</t>
  </si>
  <si>
    <t>1100000157</t>
  </si>
  <si>
    <t>1100000160</t>
  </si>
  <si>
    <t>ME</t>
  </si>
  <si>
    <t>MI</t>
  </si>
  <si>
    <t>NJ</t>
  </si>
  <si>
    <t>SC</t>
  </si>
  <si>
    <t>Utah</t>
  </si>
  <si>
    <t>ScDForeign16</t>
  </si>
  <si>
    <t>Original</t>
  </si>
  <si>
    <t>24Q1</t>
  </si>
  <si>
    <t xml:space="preserve">Acquisitions During Current Quarter </t>
  </si>
  <si>
    <t>02</t>
  </si>
  <si>
    <t>Bonds - NAIC 3 (a)</t>
  </si>
  <si>
    <t>06</t>
  </si>
  <si>
    <t>Total Bonds</t>
  </si>
  <si>
    <t>Preferred Stock - NAIC 1</t>
  </si>
  <si>
    <t>Preferred Stock - NAIC 5</t>
  </si>
  <si>
    <t>13</t>
  </si>
  <si>
    <t xml:space="preserve">NAIC Designation Modifier </t>
  </si>
  <si>
    <t>D</t>
  </si>
  <si>
    <t>OHIO ST TPK COMMN</t>
  </si>
  <si>
    <t>549300Z40J86GGSTL398</t>
  </si>
  <si>
    <t>AT&amp;T INC</t>
  </si>
  <si>
    <t>MIHC87W9WTYSYZWV1J40</t>
  </si>
  <si>
    <t>19828T-AB-2</t>
  </si>
  <si>
    <t>51M0QTTNCGUN7KFCFZ59</t>
  </si>
  <si>
    <t>210518-DW-3</t>
  </si>
  <si>
    <t>549300PLWY28YB00C717</t>
  </si>
  <si>
    <t>49456B-AX-9</t>
  </si>
  <si>
    <t>HARRIS CORP</t>
  </si>
  <si>
    <t>MOTOROLA SOLUTIONS INC</t>
  </si>
  <si>
    <t>637432-MS-1</t>
  </si>
  <si>
    <t>NATIONAL RURAL UTILITIES COOPE</t>
  </si>
  <si>
    <t>ORACLE CORPORATION   3.800% 11/15/37</t>
  </si>
  <si>
    <t>POTOMAC ELECTRIC POWER COMPANY</t>
  </si>
  <si>
    <t>RAYTHEON TECH CORP</t>
  </si>
  <si>
    <t>TRUIST FINANCIAL CORP   5.711% 01/24/35</t>
  </si>
  <si>
    <t>COOPERATIEVE RABOBANK UA   4.800% 01/09/29</t>
  </si>
  <si>
    <t>225313-AQ-8</t>
  </si>
  <si>
    <t>225401-AU-2</t>
  </si>
  <si>
    <t>UBS GROUP AG Series 144A   3.091% 05/14/32</t>
  </si>
  <si>
    <t>549300SZJ9VS8SGXAN81</t>
  </si>
  <si>
    <t>456837-BM-4</t>
  </si>
  <si>
    <t>1100000077</t>
  </si>
  <si>
    <t>53944Y-AX-1</t>
  </si>
  <si>
    <t>60687Y-DD-8</t>
  </si>
  <si>
    <t>UBS WARBURG LLC</t>
  </si>
  <si>
    <t>1300000000</t>
  </si>
  <si>
    <t>1610000000</t>
  </si>
  <si>
    <t>2509999998</t>
  </si>
  <si>
    <t>Total - Bonds</t>
  </si>
  <si>
    <t>5719999999</t>
  </si>
  <si>
    <t>Total - Common Stocks - Part 3</t>
  </si>
  <si>
    <t>NEW YORK ST URBAN DEV CORP   5.770% 03/15/39</t>
  </si>
  <si>
    <t>AGILENT TECH INC</t>
  </si>
  <si>
    <t>02665W-DJ-7</t>
  </si>
  <si>
    <t>AXIS EQUIPMENT FINANCE RECEIVA</t>
  </si>
  <si>
    <t>California</t>
  </si>
  <si>
    <t>ARBYS FUNDING LLC ARBYS_20-1A</t>
  </si>
  <si>
    <t>BXG RECEIVABLES NOTE TRUST BXG Series 144A   4.610% 09/28/37</t>
  </si>
  <si>
    <t>CCG RECEIVABLES TRUST CCG_22-1</t>
  </si>
  <si>
    <t>JANE STREET</t>
  </si>
  <si>
    <t>CHENIERE ENERGY PARTNERS LP Series 144A   5.950% 06/30/33</t>
  </si>
  <si>
    <t>25755T-AJ-9</t>
  </si>
  <si>
    <t>PL</t>
  </si>
  <si>
    <t>HILTON GRAND VACATIONS TRUST H Series 144A   4.000% 02/25/32</t>
  </si>
  <si>
    <t>HGVT_19-AA Series 144A   2.340% 07/25/33</t>
  </si>
  <si>
    <t>INGLES MKTS INC</t>
  </si>
  <si>
    <t>457187-AB-8</t>
  </si>
  <si>
    <t>JACK IN THE BOX FUNDING LLC JA Series 144A   4.136% 02/26/52</t>
  </si>
  <si>
    <t>513075-BZ-3</t>
  </si>
  <si>
    <t>55400D-AB-7</t>
  </si>
  <si>
    <t>MVW OWNER TRUST MVWOT_21-2A Series 144A   1.830% 05/20/39</t>
  </si>
  <si>
    <t>KS</t>
  </si>
  <si>
    <t>1100000088</t>
  </si>
  <si>
    <t>1100000095</t>
  </si>
  <si>
    <t>ORANGE LAKE TIMESHARE TRUST ON Series 144A   2.610% 03/08/29</t>
  </si>
  <si>
    <t>PARKER HANNIFIN CORP   4.500% 09/15/29</t>
  </si>
  <si>
    <t>1100000099</t>
  </si>
  <si>
    <t>CHARLES SCHWAB CORP CHARLES SCHWAB CORPORATION (TH   3.550% 02/01/24</t>
  </si>
  <si>
    <t>SIERRA TIMESHARE RECEIVABLES F Series 144A   5.040% 06/20/40</t>
  </si>
  <si>
    <t>SIERRA RECEIVABLES FUNDING COM Series 144A   2.320% 07/20/37</t>
  </si>
  <si>
    <t>TAL ADVANTAGE LLC TAL_20-1A</t>
  </si>
  <si>
    <t>89680H-AB-8</t>
  </si>
  <si>
    <t>TRITON CONTAINER FINANCE LLC T Series 144A   3.740% 09/20/45</t>
  </si>
  <si>
    <t>TRUIST FINANCIAL CORP   1.200% 08/05/25</t>
  </si>
  <si>
    <t>UNILEVER CAPITAL CORP   3.250% 03/07/24</t>
  </si>
  <si>
    <t>UNION PACIFIC CORPORATION   2.150% 02/05/27</t>
  </si>
  <si>
    <t>36320M-AL-2</t>
  </si>
  <si>
    <t>88315L-AL-2</t>
  </si>
  <si>
    <t>TEXTAINER MARINE CONTAINERS VI Series 144A   2.520% 02/20/46</t>
  </si>
  <si>
    <t>OK</t>
  </si>
  <si>
    <t>South Dakota</t>
  </si>
  <si>
    <t>Washington</t>
  </si>
  <si>
    <t>Str12CharsExactly</t>
  </si>
  <si>
    <t>SI02 - SCDPT1B</t>
  </si>
  <si>
    <t>Bonds - NAIC 2 (a)</t>
  </si>
  <si>
    <t xml:space="preserve">Date Acquired </t>
  </si>
  <si>
    <t xml:space="preserve">NAIC Designation </t>
  </si>
  <si>
    <t xml:space="preserve">ISIN Identification </t>
  </si>
  <si>
    <t xml:space="preserve">Print - NAIC Designation, NAIC Designation Modifier and SVO Administrative Symbol </t>
  </si>
  <si>
    <t xml:space="preserve">Prior Year Book/Adjusted Carrying Value </t>
  </si>
  <si>
    <t>0300000000</t>
  </si>
  <si>
    <t>ABBVIE INC   4.950% 03/15/31</t>
  </si>
  <si>
    <t>ZXTILKJKG63JELOEG630</t>
  </si>
  <si>
    <t>ANHEUSER-BUSCH COMPANIES LLC</t>
  </si>
  <si>
    <t>ARTHUR J GALLAGHER &amp; CO</t>
  </si>
  <si>
    <t>TORONTO DOMINION</t>
  </si>
  <si>
    <t>09951L-AC-7</t>
  </si>
  <si>
    <t>DTE ELECTRIC CO   5.200% 03/01/34</t>
  </si>
  <si>
    <t>EASTMAN CHEMICAL COMPANY</t>
  </si>
  <si>
    <t>502431-AU-3</t>
  </si>
  <si>
    <t>DPRBOZP0K5RM2YE8UU08</t>
  </si>
  <si>
    <t>68389X-BP-9</t>
  </si>
  <si>
    <t>737679-DH-0</t>
  </si>
  <si>
    <t>ROBERT BAIRD &amp; COMPANY</t>
  </si>
  <si>
    <t>SOLVENTUM CORP Series 144A   5.400% 03/01/29</t>
  </si>
  <si>
    <t>TRUIST FINANCIAL CORP   5.435% 01/24/30</t>
  </si>
  <si>
    <t>FAIRFAX FINANCIAL HOLDINGS LTD Series 144A   6.000% 12/07/33</t>
  </si>
  <si>
    <t>COMMONWEALTH BANK AUSTRALIA</t>
  </si>
  <si>
    <t>CREDIT AGRICOLE SA</t>
  </si>
  <si>
    <t>MIZUHO FINANCIAL GROUP INC</t>
  </si>
  <si>
    <t>1109999999</t>
  </si>
  <si>
    <t>Subtotal - Common Stocks - Closed-End Funds - Designations Assigned by the SVO</t>
  </si>
  <si>
    <t>5819999999</t>
  </si>
  <si>
    <t xml:space="preserve">Current Year's (Amortization)/Accretion </t>
  </si>
  <si>
    <t xml:space="preserve">Book/Adjusted Carrying Value at Disposal Date </t>
  </si>
  <si>
    <t>YE</t>
  </si>
  <si>
    <t>ABBVIE INC   2.950% 11/21/26</t>
  </si>
  <si>
    <t>00751Y-AE-6</t>
  </si>
  <si>
    <t>Paydown</t>
  </si>
  <si>
    <t>BANK OF NEW YORK MELLON CORP/T</t>
  </si>
  <si>
    <t>BXG RECEIVABLES NOTE TRUST BXG Series 144A   4.120% 09/28/37</t>
  </si>
  <si>
    <t>DRIVEN BRANDS FUNDING LLC HONK</t>
  </si>
  <si>
    <t>26209X-AF-8</t>
  </si>
  <si>
    <t>LAMAR MEDIA CORP.   3.625% 01/15/31</t>
  </si>
  <si>
    <t>LAMAR MEDIA CORP.</t>
  </si>
  <si>
    <t>55400D-AA-9</t>
  </si>
  <si>
    <t>55400U-AA-1</t>
  </si>
  <si>
    <t>MVW OWNER TRUST MVWOT_22-2 Series 144A   7.620% 10/21/41</t>
  </si>
  <si>
    <t>571748-BF-8</t>
  </si>
  <si>
    <t>MARSH &amp; MCLENNAN CO INC   3.875% 03/15/24</t>
  </si>
  <si>
    <t>METROPOLITAN LIFE GLOBAL FUNDI Series 144A   3.600% 01/11/24</t>
  </si>
  <si>
    <t>54930073LBBH6ZCBE225</t>
  </si>
  <si>
    <t>MVW OWNER TRUST MVWOT_23-1</t>
  </si>
  <si>
    <t>62946A-AC-8</t>
  </si>
  <si>
    <t>RYDER SYSTEM INC   3.650% 03/18/24</t>
  </si>
  <si>
    <t>CHARLES SCHWAB CORPORATION (TH</t>
  </si>
  <si>
    <t>SIERRA TIMESHARE RECEIVABLES F</t>
  </si>
  <si>
    <t>82653E-AB-3</t>
  </si>
  <si>
    <t>82653E-AC-1</t>
  </si>
  <si>
    <t>TIF FUNDING II LLC TIF_21-1A Series 144A   1.650% 02/20/46</t>
  </si>
  <si>
    <t>88315L-AE-8</t>
  </si>
  <si>
    <t>TEXTAINER MARINE CONTAINERS LT</t>
  </si>
  <si>
    <t>TRITON CONTAINER FINANCE LLC T</t>
  </si>
  <si>
    <t>VF CORPORATION   2.800% 04/23/27</t>
  </si>
  <si>
    <t>CWAJJ9DJ5Z7P057HV541</t>
  </si>
  <si>
    <t>VF CORPORATION</t>
  </si>
  <si>
    <t>960386-AN-0</t>
  </si>
  <si>
    <t>AIR CANADA 2015-1 CLASS A PASS SERIES 144A   3.600% 03/15/27</t>
  </si>
  <si>
    <t>62947Q-BA-5</t>
  </si>
  <si>
    <t>NXP BV / NXP FUNDING LLC / NXP</t>
  </si>
  <si>
    <t>NATWEST GROUP PLC   7.336% 03/22/25</t>
  </si>
  <si>
    <t>961214-FC-2</t>
  </si>
  <si>
    <t>Alaska</t>
  </si>
  <si>
    <t>DE</t>
  </si>
  <si>
    <t>NV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</si>
  <si>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</si>
  <si>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</si>
  <si>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-</t>
  </si>
  <si>
    <t>J.P. MORGAN SECURITIES INC</t>
  </si>
  <si>
    <t>0109999999</t>
  </si>
  <si>
    <t>Subtotal - Bonds - U.S. Governments</t>
  </si>
  <si>
    <t>OHIO ST TPK COMMN OHIO ST TPK COMMN TPK REV   3.216% 02/15/48</t>
  </si>
  <si>
    <t>1100000001</t>
  </si>
  <si>
    <t>AMAZON.COM INC</t>
  </si>
  <si>
    <t>1100000005</t>
  </si>
  <si>
    <t>04316J-AD-1</t>
  </si>
  <si>
    <t>09951L-AB-9</t>
  </si>
  <si>
    <t>1100000012</t>
  </si>
  <si>
    <t>1100000016</t>
  </si>
  <si>
    <t>1100000023</t>
  </si>
  <si>
    <t>EASTMAN CHEMICAL COMPANY   5.625% 02/20/34</t>
  </si>
  <si>
    <t>FDPVHDGJ1IQZFK9KH630</t>
  </si>
  <si>
    <t>1100000030</t>
  </si>
  <si>
    <t>494553-AE-0</t>
  </si>
  <si>
    <t>1100000041</t>
  </si>
  <si>
    <t>0O4KBQCJZX82UKGCBV73</t>
  </si>
  <si>
    <t>MICRON TECHNOLOGY INC</t>
  </si>
  <si>
    <t>ORACLE CORPORATION</t>
  </si>
  <si>
    <t>693304-BF-3</t>
  </si>
  <si>
    <t>PPL ELECTRIC UTILITIES CORPORA</t>
  </si>
  <si>
    <t>0IYTXJPU5BH89F2Z1F31</t>
  </si>
  <si>
    <t>SELECTIVE INS GRP INC.</t>
  </si>
  <si>
    <t>06BTX5UWZD0GQ5N5Y745</t>
  </si>
  <si>
    <t>21688A-BC-5</t>
  </si>
  <si>
    <t>MIZUHO FINANCIAL GROUP INC   5.376% 05/26/30</t>
  </si>
  <si>
    <t>1500000000</t>
  </si>
  <si>
    <t>Subtotal - Preferred Stocks - Parent, Subsidiaries and Affiliates Perpetual Preferred</t>
  </si>
  <si>
    <t>4509999999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</si>
  <si>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</si>
  <si>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</si>
  <si>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</si>
  <si>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</si>
  <si>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 xml:space="preserve">Foreign Exchange Gain (Loss) on Disposal </t>
  </si>
  <si>
    <t>025816-CF-4</t>
  </si>
  <si>
    <t>03076C-AH-9</t>
  </si>
  <si>
    <t>6ZLKQF7QB6JAEKQS5388</t>
  </si>
  <si>
    <t>05531F-BE-2</t>
  </si>
  <si>
    <t>DB MASTER FINANCE LLC DNKN_21- Series 144A   2.493% 11/20/51</t>
  </si>
  <si>
    <t>DOMINOS PIZZA MASTER ISSUER LL</t>
  </si>
  <si>
    <t>ENERGY TRANSFER OPERATING LP</t>
  </si>
  <si>
    <t>337738-BB-3</t>
  </si>
  <si>
    <t>35137L-AG-0</t>
  </si>
  <si>
    <t>361528-AA-0</t>
  </si>
  <si>
    <t>HGVT_19-AA Series 144A   2.540% 07/25/33</t>
  </si>
  <si>
    <t>PKSTQ48QDN0XSVS7YK88</t>
  </si>
  <si>
    <t>55389T-AB-7</t>
  </si>
  <si>
    <t>55389T-AC-5</t>
  </si>
  <si>
    <t>MVW OWNER TRUST MVWOT_19-2A Series 144A   2.220% 10/20/38</t>
  </si>
  <si>
    <t>MVW OWNER TRUST MVWOT_20-1A</t>
  </si>
  <si>
    <t>MVW OWNER TRUST MVWOT_22-1 Series 144A   4.150% 11/21/39</t>
  </si>
  <si>
    <t>AR5L2ODV9HN37376R084</t>
  </si>
  <si>
    <t>NATIONAL FOOTBALL LEAGUE   5.600% 03/31/24</t>
  </si>
  <si>
    <t>NOVARTIS CAPITAL CORP   3.000% 11/20/25</t>
  </si>
  <si>
    <t>1100000103</t>
  </si>
  <si>
    <t>1100000107</t>
  </si>
  <si>
    <t>1100000110</t>
  </si>
  <si>
    <t>1100000114</t>
  </si>
  <si>
    <t>83546D-AQ-1</t>
  </si>
  <si>
    <t>1100000121</t>
  </si>
  <si>
    <t>872480-AE-8</t>
  </si>
  <si>
    <t>88579Y-BB-6</t>
  </si>
  <si>
    <t>JEFFRIES &amp; COMPANY INC</t>
  </si>
  <si>
    <t>D01LMJZU09ULLNCY6Z23</t>
  </si>
  <si>
    <t>1100000132</t>
  </si>
  <si>
    <t>95058X-AG-3</t>
  </si>
  <si>
    <t>1100000150</t>
  </si>
  <si>
    <t>62954H-BE-7</t>
  </si>
  <si>
    <t>NXP BV/NXP FUNDING LLC/NXP USA</t>
  </si>
  <si>
    <t>SCHLUMBERGER INVESTMENT SA   4.850% 05/15/33</t>
  </si>
  <si>
    <t>TEXTAINER MARINE CONTAINERS VI Series 144A   1.680% 02/20/46</t>
  </si>
  <si>
    <t>IF</t>
  </si>
  <si>
    <t>RTIF</t>
  </si>
  <si>
    <t>AR</t>
  </si>
  <si>
    <t>Colorado</t>
  </si>
  <si>
    <t>Florida</t>
  </si>
  <si>
    <t>HI</t>
  </si>
  <si>
    <t>LA</t>
  </si>
  <si>
    <t>Maryland</t>
  </si>
  <si>
    <t>TX</t>
  </si>
  <si>
    <t>States12</t>
  </si>
  <si>
    <t>Bonds - NAIC 1 (a)</t>
  </si>
  <si>
    <t>Total Bonds &amp; Preferred Stock</t>
  </si>
  <si>
    <t xml:space="preserve">Issuer </t>
  </si>
  <si>
    <t>0100000001</t>
  </si>
  <si>
    <t>TREASURY STRIP (INT)</t>
  </si>
  <si>
    <t>912834-NF-1</t>
  </si>
  <si>
    <t>0500000000</t>
  </si>
  <si>
    <t>Subtotal - Bonds - U.S. Political Subdivisions of States, Territories and Possessions</t>
  </si>
  <si>
    <t>HOUSTON TEX HOUSTON TEX   5.538% 03/01/37</t>
  </si>
  <si>
    <t>02665W-EZ-0</t>
  </si>
  <si>
    <t>5IDHQUFVC8Q2KIBBFF06</t>
  </si>
  <si>
    <t>1100000009</t>
  </si>
  <si>
    <t>CARRIER GLOBAL CORP</t>
  </si>
  <si>
    <t>549300S8SEQBOJLKHW63</t>
  </si>
  <si>
    <t>172967-PF-2</t>
  </si>
  <si>
    <t>7NKTFWJ1G6MELP9TU740</t>
  </si>
  <si>
    <t>1100000027</t>
  </si>
  <si>
    <t>ERAC USA FIN CO Series 144A   5.200% 10/30/34</t>
  </si>
  <si>
    <t>EVERGY METRO   4.950% 04/15/33</t>
  </si>
  <si>
    <t>GI7UBEJLXYLGR2C7GV83</t>
  </si>
  <si>
    <t>1100000034</t>
  </si>
  <si>
    <t>MIZUHO SECURITIES</t>
  </si>
  <si>
    <t>1100000038</t>
  </si>
  <si>
    <t>C4BXATY60WC6XEOZDX54</t>
  </si>
  <si>
    <t>1100000045</t>
  </si>
  <si>
    <t>595112-CB-7</t>
  </si>
  <si>
    <t>B3DXGBC8GAIYWI2Z0172</t>
  </si>
  <si>
    <t>MOTOROLA SOLUTIONS INC   5.400% 04/15/34</t>
  </si>
  <si>
    <t>1100000049</t>
  </si>
  <si>
    <t>1100000052</t>
  </si>
  <si>
    <t>RAYTHEON TECHNOLOGIES CORPORAT</t>
  </si>
  <si>
    <t>1100000056</t>
  </si>
  <si>
    <t>549300DRQQI75D2JP341</t>
  </si>
  <si>
    <t>1100000063</t>
  </si>
  <si>
    <t>WAL-MART STORES INC   4.100% 04/15/33</t>
  </si>
  <si>
    <t>1100000067</t>
  </si>
  <si>
    <t>06738E-BV-6</t>
  </si>
  <si>
    <t>1100000070</t>
  </si>
  <si>
    <t>1100000074</t>
  </si>
  <si>
    <t>902613-BH-0</t>
  </si>
  <si>
    <t>1309999999</t>
  </si>
  <si>
    <t>1619999999</t>
  </si>
  <si>
    <t>4020000000</t>
  </si>
  <si>
    <t xml:space="preserve">Bond Interest/ Stock Dividends Received During Year </t>
  </si>
  <si>
    <t>BANK OF NEW YORK MELLON CORP/T   4.596% 07/26/30</t>
  </si>
  <si>
    <t>12434K-AA-4</t>
  </si>
  <si>
    <t>12434K-AB-2</t>
  </si>
  <si>
    <t>12563L-AN-7</t>
  </si>
  <si>
    <t>CLI FUNDING VI LLC CLIF_20-3A   2.070% 10/18/45</t>
  </si>
  <si>
    <t>CLEAN HARBORS, INC.</t>
  </si>
  <si>
    <t>COMCAST CORP   3.300% 04/01/27</t>
  </si>
  <si>
    <t>ENERGY TRANSFER OPERATING LP   2.900% 05/15/25</t>
  </si>
  <si>
    <t>FISERV INC   2.250% 06/01/27</t>
  </si>
  <si>
    <t>A - Nationality - Canadian, Issued in - Canada, Currency - U.S.</t>
  </si>
  <si>
    <t>43283G-AA-0</t>
  </si>
  <si>
    <t>43284B-AB-8</t>
  </si>
  <si>
    <t>43284B-AC-6</t>
  </si>
  <si>
    <t>QTLJDJDLXNS5S2F3I260</t>
  </si>
  <si>
    <t>MVW OWNER TRUST MVWOT_19-1A Series 144A   3.000% 11/20/36</t>
  </si>
  <si>
    <t>MVW OWNER TRUST MVWOT_19-1A Series 144A   3.330% 11/20/36</t>
  </si>
  <si>
    <t>1100000081</t>
  </si>
  <si>
    <t>1100000085</t>
  </si>
  <si>
    <t>1100000092</t>
  </si>
  <si>
    <t>NOVARTIS CAPITAL CORP</t>
  </si>
  <si>
    <t>ORANGE LAKE TIMESHARE TRUST ON</t>
  </si>
  <si>
    <t>817565-CG-7</t>
  </si>
  <si>
    <t>SIERRA RECEIVABLES FUNDING CO Series 144A   6.320% 07/20/39</t>
  </si>
  <si>
    <t>83546D-AJ-7</t>
  </si>
  <si>
    <t>1100000118</t>
  </si>
  <si>
    <t>SONIC CAPITAL LLC SONIC_21-1A Series 144A   2.636% 08/20/51</t>
  </si>
  <si>
    <t>549300NXSY15DRY2R511</t>
  </si>
  <si>
    <t>1100000125</t>
  </si>
  <si>
    <t>TRITON CONTAINER FINANCE LLC T Series 144A   2.110% 09/20/45</t>
  </si>
  <si>
    <t>1100000129</t>
  </si>
  <si>
    <t>1100000136</t>
  </si>
  <si>
    <t>05581K-AB-7</t>
  </si>
  <si>
    <t>CBAM CLO MANAGEMENT CBAM_18-5A</t>
  </si>
  <si>
    <t>1100000143</t>
  </si>
  <si>
    <t>1100000147</t>
  </si>
  <si>
    <t>1100000154</t>
  </si>
  <si>
    <t>780097-BK-6</t>
  </si>
  <si>
    <t>1100000158</t>
  </si>
  <si>
    <t>1100000161</t>
  </si>
  <si>
    <t>G6764#-AA-0</t>
  </si>
  <si>
    <t>OMEGA LEASING NO 9 LTD OMEGA LEASING (NO. 9) LIMITED   2.400% 10/12/26</t>
  </si>
  <si>
    <t>Total - Preferred Stocks - Part 4</t>
  </si>
  <si>
    <t>RTS</t>
  </si>
  <si>
    <t>3 - see NAIC Instructions</t>
  </si>
  <si>
    <t>Alabama</t>
  </si>
  <si>
    <t>AZ</t>
  </si>
  <si>
    <t>CT</t>
  </si>
  <si>
    <t>District of Columbia</t>
  </si>
  <si>
    <t>IN</t>
  </si>
  <si>
    <t>Maine</t>
  </si>
  <si>
    <t>North Carolina</t>
  </si>
  <si>
    <t>NC</t>
  </si>
  <si>
    <t>OH</t>
  </si>
  <si>
    <t>PA</t>
  </si>
  <si>
    <t>South Carolina</t>
  </si>
  <si>
    <t>SD</t>
  </si>
  <si>
    <t>West Virginia</t>
  </si>
  <si>
    <t>UserCusip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</si>
  <si>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</si>
  <si>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</si>
  <si>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</si>
  <si>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03</t>
  </si>
  <si>
    <t>07</t>
  </si>
  <si>
    <t>Preferred Stock - NAIC 2</t>
  </si>
  <si>
    <t>10</t>
  </si>
  <si>
    <t>Preferred Stock - NAIC 6</t>
  </si>
  <si>
    <t>14</t>
  </si>
  <si>
    <t>Schedule D - Part 3 - Long-Term Bonds and Stocks Acquired</t>
  </si>
  <si>
    <t xml:space="preserve">Foreign </t>
  </si>
  <si>
    <t xml:space="preserve">LEI </t>
  </si>
  <si>
    <t>A</t>
  </si>
  <si>
    <t>6 - see NAIC Instructions</t>
  </si>
  <si>
    <t>0309999999</t>
  </si>
  <si>
    <t>Ohio</t>
  </si>
  <si>
    <t>023135-BF-2</t>
  </si>
  <si>
    <t>BERRY GLOBAL INC</t>
  </si>
  <si>
    <t>14149Y-BP-2</t>
  </si>
  <si>
    <t>CENTERPOINT ENERGY HOUSTON ELE CENTERPOINT ENERGY HOUSTON ELE   5.150% 03/01/34</t>
  </si>
  <si>
    <t>23338V-AS-5</t>
  </si>
  <si>
    <t>DUKE ENERGY CAROLINAS LLC   4.850% 01/15/34</t>
  </si>
  <si>
    <t>29273V-AY-6</t>
  </si>
  <si>
    <t>FLORIDA POWER AND LIGHT CO   5.100% 04/01/33</t>
  </si>
  <si>
    <t>HUMANA INC</t>
  </si>
  <si>
    <t>LOCKHEED MARTIN CORPORATION</t>
  </si>
  <si>
    <t>571676-AC-9</t>
  </si>
  <si>
    <t>MARS INC Series 144A   3.600% 04/01/34</t>
  </si>
  <si>
    <t>666807-CL-4</t>
  </si>
  <si>
    <t>PECO ENERGY CO</t>
  </si>
  <si>
    <t>ROCHE HOLDINGS INC</t>
  </si>
  <si>
    <t>VERIZON COMMUNICATIONS INC   4.400% 11/01/34</t>
  </si>
  <si>
    <t>WESTINGHOUSE AIR BRAKE TECHNOL</t>
  </si>
  <si>
    <t>C - Nationality - Foreign, Issued in - U.S, Currency - U.S.</t>
  </si>
  <si>
    <t>202712-BV-6</t>
  </si>
  <si>
    <t>MSFSBD3QN1GSN7Q6C537</t>
  </si>
  <si>
    <t>1100000078</t>
  </si>
  <si>
    <t>UBS GROUP AG Series 144A   5.699% 02/08/35</t>
  </si>
  <si>
    <t>Total - Bonds - Part 3</t>
  </si>
  <si>
    <t>2509999999</t>
  </si>
  <si>
    <t>Subtotal - Common Stocks - Closed-End Funds - Designations Not Assigned by the SVO</t>
  </si>
  <si>
    <t>Subtotal - Common Stocks - Parent, Subsidiaries and Affiliates Other</t>
  </si>
  <si>
    <t>Schedule D - Part 4 - Long-Term Bonds and Stocks Sold, Redeemed or Otherwise Disposed Of</t>
  </si>
  <si>
    <t>C1JO4L7V36XZOIREBT81</t>
  </si>
  <si>
    <t>BAXTER INTERNATIONAL INC</t>
  </si>
  <si>
    <t>CVS HEALTH CORP   3.000% 08/15/26</t>
  </si>
  <si>
    <t>CVS HEALTH CORP</t>
  </si>
  <si>
    <t>17325F-AS-7</t>
  </si>
  <si>
    <t>184496-AP-2</t>
  </si>
  <si>
    <t>FOX CORP   4.030% 01/25/24</t>
  </si>
  <si>
    <t>GBX LEASING GBXL_22-1</t>
  </si>
  <si>
    <t>INGREDION INC   3.200% 10/01/26</t>
  </si>
  <si>
    <t>LOWES COMPANIES INC   3.350% 04/01/27</t>
  </si>
  <si>
    <t>55400K-AB-1</t>
  </si>
  <si>
    <t>MASTERCARD INC   3.300% 03/26/27</t>
  </si>
  <si>
    <t>MOLSON COORS BREWING CO   3.000% 07/15/26</t>
  </si>
  <si>
    <t>1100000089</t>
  </si>
  <si>
    <t>Soc Gen</t>
  </si>
  <si>
    <t>1100000096</t>
  </si>
  <si>
    <t>771196-BJ-0</t>
  </si>
  <si>
    <t>808513-AY-1</t>
  </si>
  <si>
    <t>CHARLES SCHWAB CORP</t>
  </si>
  <si>
    <t>826525-AB-3</t>
  </si>
  <si>
    <t>SIERRA RECEIVABLES FUNDING COM Series 144A   2.820% 05/20/36</t>
  </si>
  <si>
    <t>SIERRA RECEIVABLES FUNDING CO</t>
  </si>
  <si>
    <t>US BANK NATIONAL ASSOCIATION</t>
  </si>
  <si>
    <t>918204-BB-3</t>
  </si>
  <si>
    <t>013822-AE-1</t>
  </si>
  <si>
    <t>5493000UL1QLQLT1VQ42</t>
  </si>
  <si>
    <t>RABOBANK NEDERLAND (NY BRANCH)</t>
  </si>
  <si>
    <t>53944Y-AH-6</t>
  </si>
  <si>
    <t>56844Y-AA-5</t>
  </si>
  <si>
    <t>2138005O9XJIJN4JPN90</t>
  </si>
  <si>
    <t>SCHLUMBERGER INVESTMENT SA</t>
  </si>
  <si>
    <t>OMEGA LEASING (NO. 9) LIMITED</t>
  </si>
  <si>
    <t>Total - Common Stocks - Part 4</t>
  </si>
  <si>
    <t>Iowa</t>
  </si>
  <si>
    <t>Idaho</t>
  </si>
  <si>
    <t>MN</t>
  </si>
  <si>
    <t>North Dakota</t>
  </si>
  <si>
    <t>Oregon</t>
  </si>
  <si>
    <t>USA</t>
  </si>
  <si>
    <t>U.S. Virgin Islands</t>
  </si>
  <si>
    <t>RelatedParties</t>
  </si>
  <si>
    <t>NumberOfShares</t>
  </si>
  <si>
    <t>0000001</t>
  </si>
  <si>
    <t>0700000000</t>
  </si>
  <si>
    <t>E</t>
  </si>
  <si>
    <t>02361D-BA-7</t>
  </si>
  <si>
    <t>ANHEUSER-BUSCH COMPANIES LLC   5.750% 04/01/36</t>
  </si>
  <si>
    <t>BERRY GLOBAL INC   5.500% 04/15/28</t>
  </si>
  <si>
    <t>549300AP2Q7ERHX6RI89</t>
  </si>
  <si>
    <t>CONSUMERS ENERGY COMPANY</t>
  </si>
  <si>
    <t>A89MY1K3YLIGJMYWVX50</t>
  </si>
  <si>
    <t>FLORIDA POWER AND LIGHT CO</t>
  </si>
  <si>
    <t>59217G-FS-3</t>
  </si>
  <si>
    <t>RIMU48P07456QXSO0R61</t>
  </si>
  <si>
    <t>W26OIMKOTNHK5IKZ4U19</t>
  </si>
  <si>
    <t>75513E-CR-0</t>
  </si>
  <si>
    <t>SELECTIVE INSURANCE GROUP INC.</t>
  </si>
  <si>
    <t>83444M-AC-5</t>
  </si>
  <si>
    <t>83444M-AE-1</t>
  </si>
  <si>
    <t>960386-AR-1</t>
  </si>
  <si>
    <t>COMMONWEALTH BANK AUSTRALIA Series 144A   5.837% 03/13/34</t>
  </si>
  <si>
    <t>CREDIT AGRICOLE INDOSUEZ</t>
  </si>
  <si>
    <t>1509999999</t>
  </si>
  <si>
    <t>Subtotal - Bonds - SVO Identified Funds</t>
  </si>
  <si>
    <t>Total - Preferred Stocks</t>
  </si>
  <si>
    <t>5010000000</t>
  </si>
  <si>
    <t>5320000000</t>
  </si>
  <si>
    <t>Subtotal - Common Stocks - Mutual Funds - Designations Not Assigned by the SVO</t>
  </si>
  <si>
    <t>5989999997</t>
  </si>
  <si>
    <t>TREASURY NOTE</t>
  </si>
  <si>
    <t>Pennsylvania</t>
  </si>
  <si>
    <t>NEW YORK ST URBAN DEV CORP</t>
  </si>
  <si>
    <t>00846U-AL-5</t>
  </si>
  <si>
    <t>ARBYS FUNDING LLC ARBYS_20-1A Series 144A   3.237% 07/30/50</t>
  </si>
  <si>
    <t>BXG RECEIVABLES NOTE TRUST BXG Series 144A   2.490% 02/28/36</t>
  </si>
  <si>
    <t>WFLLPEPC7FZXENRZV188</t>
  </si>
  <si>
    <t>BERRY GLOBAL INC Series 144A   5.500% 04/15/28</t>
  </si>
  <si>
    <t>126650-DF-4</t>
  </si>
  <si>
    <t>CITIBANK NA   3.650% 01/23/24</t>
  </si>
  <si>
    <t>20030N-DK-4</t>
  </si>
  <si>
    <t>E0KSF7PFQ210NWI8Z391</t>
  </si>
  <si>
    <t>FLORIDA PIPELINE HOLDINGS LLC</t>
  </si>
  <si>
    <t>HIN TIMESHARE TRUST HINTT_20-A Series 144A   2.230% 10/09/39</t>
  </si>
  <si>
    <t>HILTON GRAND VACATIONS TRUST H Series 144A   4.300% 01/25/37</t>
  </si>
  <si>
    <t>INGLES MKTS INC Series 144A   4.000% 06/15/31</t>
  </si>
  <si>
    <t>JPMORGAN CHASE &amp; CO   4.323% 04/26/28</t>
  </si>
  <si>
    <t>55389P-AB-5</t>
  </si>
  <si>
    <t>55389P-AC-3</t>
  </si>
  <si>
    <t>55400E-AB-5</t>
  </si>
  <si>
    <t>59217G-CT-4</t>
  </si>
  <si>
    <t>MMAF EQUIPMENT FINANCE LLC MMA Series 144A   0.970% 04/09/27</t>
  </si>
  <si>
    <t>QPT5LTC66EKMD3IY9D18</t>
  </si>
  <si>
    <t>68504L-AA-9</t>
  </si>
  <si>
    <t>68504L-AB-7</t>
  </si>
  <si>
    <t>826934-AA-9</t>
  </si>
  <si>
    <t>826934-AB-7</t>
  </si>
  <si>
    <t>84857L-AA-9</t>
  </si>
  <si>
    <t>TEXTAINER MARINE CONTAINERS LT Series 144A   2.730% 08/21/45</t>
  </si>
  <si>
    <t>3M CO   3.250% 02/14/24</t>
  </si>
  <si>
    <t>918286-AA-3</t>
  </si>
  <si>
    <t>WESTINGHOUSE AIR BRAKE WABTEC CORPORATION   4.150% 03/15/24</t>
  </si>
  <si>
    <t>WESTINGHOUSE AIR BRAKE</t>
  </si>
  <si>
    <t>WABTEC CORPORATION</t>
  </si>
  <si>
    <t>NXP BV AND NXP FUNDING LLC NXP BV/NXP FUNDING LLC   4.875% 03/01/24</t>
  </si>
  <si>
    <t>529900EZ29I5KXPV2J32</t>
  </si>
  <si>
    <t>TEXTAINER MARINE CONTAINERS LT Series 144A   2.100% 09/20/45</t>
  </si>
  <si>
    <t>AK</t>
  </si>
  <si>
    <t>CA</t>
  </si>
  <si>
    <t>GA</t>
  </si>
  <si>
    <t>Kansas</t>
  </si>
  <si>
    <t>P_2024_Q_NAIC_SCDPT1B</t>
  </si>
  <si>
    <t xml:space="preserve">NAIC 2 </t>
  </si>
  <si>
    <t>SCDPT3</t>
  </si>
  <si>
    <t xml:space="preserve">CUSIP Identification </t>
  </si>
  <si>
    <t>US TREASURY</t>
  </si>
  <si>
    <t>{BLANK}</t>
  </si>
  <si>
    <t>0509999999</t>
  </si>
  <si>
    <t>1100000002</t>
  </si>
  <si>
    <t>00287Y-DT-3</t>
  </si>
  <si>
    <t>1100000006</t>
  </si>
  <si>
    <t>ARTHUR J GALLAGHER &amp; CO   5.500% 03/02/33</t>
  </si>
  <si>
    <t>1100000013</t>
  </si>
  <si>
    <t>14448C-BC-7</t>
  </si>
  <si>
    <t>15189X-BE-7</t>
  </si>
  <si>
    <t>5493005UEC8AZ34LDV29</t>
  </si>
  <si>
    <t>1100000020</t>
  </si>
  <si>
    <t>CONSUMERS ENERGY COMPANY   4.600% 05/30/29</t>
  </si>
  <si>
    <t>1100000024</t>
  </si>
  <si>
    <t>ERAC USA FIN CO</t>
  </si>
  <si>
    <t>1100000031</t>
  </si>
  <si>
    <t>341081-GL-5</t>
  </si>
  <si>
    <t>BX51Z52KU3O80ZQ66M29</t>
  </si>
  <si>
    <t>MARRIOTT INTERNATIONAL INC   5.300% 05/15/34</t>
  </si>
  <si>
    <t>METROPOLITAN LIFE GLOBAL FUNDI Series 144A   5.050% 01/08/34</t>
  </si>
  <si>
    <t>1Z4GXXU7ZHVWFCD8TV52</t>
  </si>
  <si>
    <t>549300XZP8MFZFY8TJ84</t>
  </si>
  <si>
    <t>SOLVENTUM CORP</t>
  </si>
  <si>
    <t>SOLVENTUM CORP Series 144A   5.600% 03/23/34</t>
  </si>
  <si>
    <t>TRUIST FINANCIAL CORP</t>
  </si>
  <si>
    <t>VERIZON COMMUNICATIONS INC</t>
  </si>
  <si>
    <t>WAL-MART STORES INC</t>
  </si>
  <si>
    <t>BNP PARIBAS SA   5.894% 12/05/34</t>
  </si>
  <si>
    <t>R0MUWSFPU8MPRO8K5P83</t>
  </si>
  <si>
    <t>DG3RU1DBUFHT4ZF9WN62</t>
  </si>
  <si>
    <t>ING GROEP NV   5.550% 03/19/35</t>
  </si>
  <si>
    <t>1900000000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</si>
  <si>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</si>
  <si>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</si>
  <si>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</si>
  <si>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</si>
  <si>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5029999999</t>
  </si>
  <si>
    <t>Total - Common Stocks</t>
  </si>
  <si>
    <t xml:space="preserve">Name of Purchaser </t>
  </si>
  <si>
    <t>650035-TD-0</t>
  </si>
  <si>
    <t>ADVANCE AUTO PARTS INC.   3.900% 04/15/30</t>
  </si>
  <si>
    <t>AMERIPRISE FINANCIAL INC</t>
  </si>
  <si>
    <t>AXIS EQUIPMENT FINANCE RECEIVA Series 144A   5.300% 06/21/28</t>
  </si>
  <si>
    <t>BAXTER INTERNATIONAL INC. BAXTER INTERNATIONAL INC   2.600% 08/15/26</t>
  </si>
  <si>
    <t>5493004DVZLD37DJ0H83</t>
  </si>
  <si>
    <t>CITIBANK NA   5.803% 09/29/28</t>
  </si>
  <si>
    <t>5493008K8W3OKZE54J59</t>
  </si>
  <si>
    <t>FIDELITY NATIONAL INFORMATION FIDELITY NATIONAL INFORMATION   4.700% 07/15/27</t>
  </si>
  <si>
    <t>HIN TIMESHARE TRUST HINTT_20-A Series 144A   1.390% 10/09/39</t>
  </si>
  <si>
    <t>HILTON GRAND VACATIONS TRUST H</t>
  </si>
  <si>
    <t>43284H-AA-7</t>
  </si>
  <si>
    <t>HGVT_19-AA</t>
  </si>
  <si>
    <t>43284H-AB-5</t>
  </si>
  <si>
    <t>43284H-AC-3</t>
  </si>
  <si>
    <t>8I5DZWZKVSZI1NUHU748</t>
  </si>
  <si>
    <t>MVW OWNER TRUST MVWOT_19-2A</t>
  </si>
  <si>
    <t>55400E-AA-7</t>
  </si>
  <si>
    <t>57636Q-AR-5</t>
  </si>
  <si>
    <t>MVW OWNER TRUST MVWOT_23-1 Series 144A   5.420% 10/20/40</t>
  </si>
  <si>
    <t>PNC EQUIPMENT FINANCE LLC SERI</t>
  </si>
  <si>
    <t>1100000100</t>
  </si>
  <si>
    <t>1100000104</t>
  </si>
  <si>
    <t>SIERRA RECEIVABLES FUNDING COM</t>
  </si>
  <si>
    <t>1100000111</t>
  </si>
  <si>
    <t>SIERRA RECEIVABLES FUNDING COM Series 144A   3.770% 01/20/36</t>
  </si>
  <si>
    <t>1100000115</t>
  </si>
  <si>
    <t>1100000122</t>
  </si>
  <si>
    <t>US BANK NA CINCINNATI</t>
  </si>
  <si>
    <t>1100000133</t>
  </si>
  <si>
    <t>VSE VOI MORTGAGE LLC VSTNA_18- Series 144A   3.560% 02/20/36</t>
  </si>
  <si>
    <t>95058X-AL-2</t>
  </si>
  <si>
    <t>AIR CANADA Series 144A   3.300% 01/15/30</t>
  </si>
  <si>
    <t>ALCOA NEDERLAND HOLDING BV Series 144A   5.500% 12/15/27</t>
  </si>
  <si>
    <t>1100000140</t>
  </si>
  <si>
    <t>CARLYLE GLOBAL MARKET STRATEGI</t>
  </si>
  <si>
    <t>GALAXY CLO LTD GALXY_15-20A</t>
  </si>
  <si>
    <t>Signal Peak CLO, LLC</t>
  </si>
  <si>
    <t>NXP BV/NXP FUNDING LLC/NXP USA NXP BV / NXP FUNDING LLC / NXP   4.400% 06/01/27</t>
  </si>
  <si>
    <t>63254A-AP-3</t>
  </si>
  <si>
    <t>806854-AL-9</t>
  </si>
  <si>
    <t>GI</t>
  </si>
  <si>
    <t>*</t>
  </si>
  <si>
    <t>FL</t>
  </si>
  <si>
    <t>Mississippi</t>
  </si>
  <si>
    <t>Montana</t>
  </si>
  <si>
    <t>AS</t>
  </si>
  <si>
    <t>DollarNoZeroSuppress</t>
  </si>
  <si>
    <t>NAICDesModifier2020</t>
  </si>
  <si>
    <t>SCDPT1BF</t>
  </si>
  <si>
    <t xml:space="preserve">NAIC 6 </t>
  </si>
  <si>
    <t>0100000002</t>
  </si>
  <si>
    <t>US TREASURY TREASURY STRIP (INT)   0.000% 02/15/44</t>
  </si>
  <si>
    <t>WELLS FARGO BANK</t>
  </si>
  <si>
    <t>Tax Free Exchange</t>
  </si>
  <si>
    <t>CCU46N3GJMF4OK4N7U60</t>
  </si>
  <si>
    <t>BARCLAYS CAPITAL INC</t>
  </si>
  <si>
    <t>CENTERPOINT ENERGY HOUSTON ELE</t>
  </si>
  <si>
    <t>1100000017</t>
  </si>
  <si>
    <t>DTE ELECTRIC CO   5.200% 04/01/33</t>
  </si>
  <si>
    <t>26442C-BM-5</t>
  </si>
  <si>
    <t>1100000028</t>
  </si>
  <si>
    <t>277432-AY-6</t>
  </si>
  <si>
    <t>EVERGY METRO</t>
  </si>
  <si>
    <t>1100000035</t>
  </si>
  <si>
    <t>46266T-AC-2</t>
  </si>
  <si>
    <t>1100000039</t>
  </si>
  <si>
    <t>54930073HKEO6GZBSS03</t>
  </si>
  <si>
    <t>1100000042</t>
  </si>
  <si>
    <t>MICRON TECHNOLOGY INC   5.875% 09/15/33</t>
  </si>
  <si>
    <t>1100000046</t>
  </si>
  <si>
    <t>620076-BZ-1</t>
  </si>
  <si>
    <t>1100000053</t>
  </si>
  <si>
    <t>ROCHE HOLDINGS INC Series 144A   2.076% 12/13/31</t>
  </si>
  <si>
    <t>1100000057</t>
  </si>
  <si>
    <t>1100000060</t>
  </si>
  <si>
    <t>92343V-CQ-5</t>
  </si>
  <si>
    <t>1100000064</t>
  </si>
  <si>
    <t>WESTINGHOUSE AIR BRAKE TECHNOL WESTINGHOUSE AIR BRAKE TECHNOL   5.611% 03/11/34</t>
  </si>
  <si>
    <t>05581K-AG-6</t>
  </si>
  <si>
    <t>1100000068</t>
  </si>
  <si>
    <t>1100000071</t>
  </si>
  <si>
    <t>COOPERATIEVE RABOBANK UA</t>
  </si>
  <si>
    <t>CREDIT AGRICOLE SA Series 144A   6.251% 01/10/35</t>
  </si>
  <si>
    <t>1100000075</t>
  </si>
  <si>
    <t>4029999999</t>
  </si>
  <si>
    <t>Total - Preferred Stocks - Part 5</t>
  </si>
  <si>
    <t>5520000000</t>
  </si>
  <si>
    <t>0500000001</t>
  </si>
  <si>
    <t>025816-CW-7</t>
  </si>
  <si>
    <t>AMERICAN EXPRESS COMPANY   4.050% 05/03/29</t>
  </si>
  <si>
    <t>AMERICAN HONDA FINANCE CORPORA   2.350% 01/08/27</t>
  </si>
  <si>
    <t>BXG RECEIVABLES NOTE TRUST BXG SERIES 144A   1.550% 02/28/36</t>
  </si>
  <si>
    <t>05608T-AB-7</t>
  </si>
  <si>
    <t>BEACON CONTAINER FINANCE LLC I Series 144A   2.250% 10/22/46</t>
  </si>
  <si>
    <t>12563L-AS-6</t>
  </si>
  <si>
    <t>20030N-BW-0</t>
  </si>
  <si>
    <t>FIDELITY NATIONAL INFORMATION</t>
  </si>
  <si>
    <t>FLORIDA PIPELINE HOLDINGS LLC   2.920% 08/15/38</t>
  </si>
  <si>
    <t>HILTON GRAND VACATIONS TRUST H Series 144A   2.740% 02/25/39</t>
  </si>
  <si>
    <t>46266T-AB-4</t>
  </si>
  <si>
    <t>MVW OWNER TRUST MVWOT_20-1A Series 144A   1.740% 10/20/37</t>
  </si>
  <si>
    <t>56540#-AA-3</t>
  </si>
  <si>
    <t>1100000082</t>
  </si>
  <si>
    <t>NP SPE II LLC NPRL_17-1A Series 144A   3.372% 10/21/47</t>
  </si>
  <si>
    <t>63615#-AG-6</t>
  </si>
  <si>
    <t>1100000093</t>
  </si>
  <si>
    <t>ORANGE LAKE TIMESHARE TRUST ON Series 144A   3.360% 04/09/38</t>
  </si>
  <si>
    <t>5493002CONDB4N2HKI23</t>
  </si>
  <si>
    <t>PARKER HANNIFIN CORP</t>
  </si>
  <si>
    <t>1100000108</t>
  </si>
  <si>
    <t>82652Q-AB-7</t>
  </si>
  <si>
    <t>82652Q-AC-5</t>
  </si>
  <si>
    <t>SIERRA RECEIVABLES FUNDING CO Series 144A   1.800% 09/20/38</t>
  </si>
  <si>
    <t>1100000119</t>
  </si>
  <si>
    <t>TIF FUNDING II LLC TIF_21-1A</t>
  </si>
  <si>
    <t>89680H-AA-0</t>
  </si>
  <si>
    <t>1100000126</t>
  </si>
  <si>
    <t>VSE VOI MORTGAGE LLC VSTNA_18-</t>
  </si>
  <si>
    <t>WENDYS FUNDING LLC WEN_21-1A</t>
  </si>
  <si>
    <t>1100000137</t>
  </si>
  <si>
    <t>CIFC FUNDING LTD CIFC_15-1A Series 144A   6.689% 01/22/31</t>
  </si>
  <si>
    <t>12807C-AA-1</t>
  </si>
  <si>
    <t>CAL FUNDING IV LTD CAI_20-1A Series 144A   2.220% 09/25/45</t>
  </si>
  <si>
    <t>1100000144</t>
  </si>
  <si>
    <t>21688A-AE-2</t>
  </si>
  <si>
    <t>GLOBAL SC FINANCE SRL SEACO_20</t>
  </si>
  <si>
    <t>1100000148</t>
  </si>
  <si>
    <t>1100000151</t>
  </si>
  <si>
    <t>1100000155</t>
  </si>
  <si>
    <t>1100000159</t>
  </si>
  <si>
    <t>1100000162</t>
  </si>
  <si>
    <t>RTSYE</t>
  </si>
  <si>
    <t>ND*</t>
  </si>
  <si>
    <t>Connecticut</t>
  </si>
  <si>
    <t>Massachusetts</t>
  </si>
  <si>
    <t>Missouri</t>
  </si>
  <si>
    <t>ND</t>
  </si>
  <si>
    <t>Nebraska</t>
  </si>
  <si>
    <t>NH</t>
  </si>
  <si>
    <t>New Mexico</t>
  </si>
  <si>
    <t>GU</t>
  </si>
</sst>
</file>

<file path=xl/styles.xml><?xml version="1.0" encoding="utf-8"?>
<styleSheet xmlns="http://schemas.openxmlformats.org/spreadsheetml/2006/main">
  <numFmts count="4">
    <numFmt numFmtId="164" formatCode="#,##0;\(#,##0\)"/>
    <numFmt numFmtId="165" formatCode="mm/dd/yyyy"/>
    <numFmt numFmtId="166" formatCode="#,##0.00;\(#,##0.00\)"/>
    <numFmt numFmtId="167" formatCode="#,##0.000;\(#,##0.000\)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8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1"/>
      <color theme="0"/>
      <name val="Arial"/>
    </font>
    <font>
      <sz val="11"/>
      <color rgb="FF3F3F76"/>
      <name val="Arial"/>
    </font>
    <font>
      <sz val="11"/>
      <color rgb="FFFF0000"/>
      <name val="Arial"/>
    </font>
    <font>
      <i/>
      <sz val="11"/>
      <color rgb="FF7F7F7F"/>
      <name val="Arial"/>
    </font>
    <font>
      <sz val="11"/>
      <color rgb="FF9C6500"/>
      <name val="Arial"/>
    </font>
    <font>
      <b/>
      <sz val="11"/>
      <color rgb="FF3F3F3F"/>
      <name val="Arial"/>
    </font>
    <font>
      <b/>
      <sz val="13"/>
      <color theme="3"/>
      <name val="Arial"/>
    </font>
    <font>
      <b/>
      <sz val="11"/>
      <color rgb="FFFA7D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5"/>
      <color theme="3"/>
      <name val="Arial"/>
    </font>
    <font>
      <b/>
      <sz val="18"/>
      <color theme="3"/>
      <name val="Calibri Light"/>
      <scheme val="major"/>
    </font>
    <font>
      <sz val="11"/>
      <color rgb="FF9C0006"/>
      <name val="Arial"/>
    </font>
    <font>
      <b/>
      <sz val="11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horizontal="left"/>
    </xf>
    <xf numFmtId="164" fontId="1" fillId="2" borderId="1" xfId="0" applyNumberFormat="1" applyFont="1" applyFill="1" applyBorder="1" applyAlignment="1" applyProtection="1">
      <alignment horizontal="fill"/>
    </xf>
    <xf numFmtId="164" fontId="1" fillId="4" borderId="1" xfId="0" applyNumberFormat="1" applyFont="1" applyFill="1" applyBorder="1" applyAlignment="1" applyProtection="1"/>
    <xf numFmtId="0" fontId="1" fillId="2" borderId="1" xfId="0" applyFont="1" applyFill="1" applyBorder="1" applyAlignment="1" applyProtection="1">
      <alignment horizontal="fill"/>
    </xf>
    <xf numFmtId="49" fontId="1" fillId="2" borderId="1" xfId="0" applyNumberFormat="1" applyFont="1" applyFill="1" applyBorder="1" applyAlignment="1" applyProtection="1">
      <alignment horizontal="fill"/>
    </xf>
    <xf numFmtId="0" fontId="1" fillId="3" borderId="1" xfId="0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 wrapText="1"/>
    </xf>
    <xf numFmtId="49" fontId="1" fillId="2" borderId="1" xfId="0" applyNumberFormat="1" applyFont="1" applyFill="1" applyBorder="1" applyAlignment="1" applyProtection="1">
      <alignment horizontal="left"/>
    </xf>
    <xf numFmtId="0" fontId="1" fillId="4" borderId="1" xfId="0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/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Continuous" wrapText="1"/>
    </xf>
    <xf numFmtId="0" fontId="1" fillId="0" borderId="1" xfId="0" applyFont="1" applyFill="1" applyBorder="1" applyAlignment="1" applyProtection="1"/>
    <xf numFmtId="164" fontId="1" fillId="3" borderId="1" xfId="0" applyNumberFormat="1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5" borderId="1" xfId="0" applyNumberFormat="1" applyFont="1" applyFill="1" applyBorder="1" applyAlignment="1" applyProtection="1"/>
    <xf numFmtId="165" fontId="1" fillId="2" borderId="1" xfId="0" applyNumberFormat="1" applyFont="1" applyFill="1" applyBorder="1" applyAlignment="1" applyProtection="1">
      <alignment horizontal="fill"/>
    </xf>
    <xf numFmtId="165" fontId="1" fillId="3" borderId="1" xfId="0" applyNumberFormat="1" applyFont="1" applyFill="1" applyBorder="1" applyAlignment="1" applyProtection="1"/>
    <xf numFmtId="0" fontId="3" fillId="0" borderId="0" xfId="0" applyFont="1" applyAlignment="1">
      <alignment horizontal="center"/>
    </xf>
    <xf numFmtId="165" fontId="1" fillId="0" borderId="1" xfId="0" applyNumberFormat="1" applyFont="1" applyFill="1" applyBorder="1" applyAlignment="1" applyProtection="1"/>
    <xf numFmtId="0" fontId="1" fillId="4" borderId="1" xfId="0" applyFont="1" applyFill="1" applyBorder="1" applyAlignment="1" applyProtection="1"/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3" xfId="0" applyFont="1" applyBorder="1" applyAlignment="1">
      <alignment horizontal="centerContinuous" wrapText="1"/>
    </xf>
    <xf numFmtId="0" fontId="7" fillId="0" borderId="3" xfId="0" applyFont="1" applyBorder="1" applyAlignment="1">
      <alignment horizontal="centerContinuous" wrapText="1"/>
    </xf>
    <xf numFmtId="0" fontId="0" fillId="0" borderId="3" xfId="0" applyBorder="1"/>
    <xf numFmtId="49" fontId="0" fillId="0" borderId="0" xfId="0" applyNumberFormat="1" applyAlignment="1">
      <alignment horizontal="right"/>
    </xf>
    <xf numFmtId="166" fontId="0" fillId="0" borderId="0" xfId="0" applyNumberFormat="1"/>
    <xf numFmtId="165" fontId="0" fillId="0" borderId="0" xfId="0" applyNumberFormat="1"/>
    <xf numFmtId="167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</styleSheet>
</file>

<file path=xl/_rels/workbook.xml.rels>&#65279;<?xml version="1.0" encoding="UTF-8" standalone="yes"?><Relationships xmlns="http://schemas.openxmlformats.org/package/2006/relationships"><Relationship Id="rId6" Type="http://schemas.openxmlformats.org/officeDocument/2006/relationships/theme" Target="theme/theme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K23"/>
  <sheetViews>
    <sheetView tabSelected="1"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1" width="14.7421875" customWidth="1"/>
  </cols>
  <sheetData>
    <row ht="14.15">
      <c r="C1" s="23" t="s">
        <v>485</v>
      </c>
      <c s="23" t="s">
        <v>343</v>
      </c>
      <c s="23" t="s">
        <v>486</v>
      </c>
      <c s="23" t="s">
        <v>75</v>
      </c>
    </row>
    <row ht="28.6">
      <c r="C2" s="26" t="s">
        <v>420</v>
      </c>
      <c s="26" t="s">
        <v>661</v>
      </c>
      <c s="26" t="s">
        <v>1159</v>
      </c>
      <c s="26" t="s">
        <v>149</v>
      </c>
    </row>
    <row ht="14.15">
      <c r="B3" s="28" t="s">
        <v>747</v>
      </c>
      <c s="15"/>
      <c s="15"/>
      <c s="15"/>
      <c s="15"/>
      <c s="15"/>
      <c s="15"/>
      <c s="15"/>
      <c s="15"/>
      <c s="15"/>
    </row>
    <row ht="14.15">
      <c r="B4" s="31"/>
      <c s="30" t="s">
        <v>577</v>
      </c>
      <c s="16"/>
      <c s="16"/>
      <c s="16"/>
      <c s="16"/>
      <c s="16"/>
      <c s="16"/>
      <c s="16"/>
      <c s="16"/>
    </row>
    <row ht="14.9">
      <c r="B5" s="31"/>
      <c s="29" t="s">
        <v>1006</v>
      </c>
      <c s="16"/>
      <c s="16"/>
      <c s="16"/>
      <c s="16"/>
      <c s="16"/>
      <c s="16"/>
      <c s="16"/>
      <c s="16"/>
    </row>
    <row ht="14.15">
      <c r="B6" s="14"/>
      <c s="14"/>
      <c s="14">
        <v>1</v>
      </c>
      <c s="14">
        <v>2</v>
      </c>
      <c s="14">
        <v>3</v>
      </c>
      <c s="14">
        <v>4</v>
      </c>
      <c s="14">
        <v>5</v>
      </c>
      <c s="14">
        <v>6</v>
      </c>
      <c s="14">
        <v>7</v>
      </c>
      <c s="14">
        <v>8</v>
      </c>
    </row>
    <row ht="33.05">
      <c r="B7" s="14"/>
      <c s="14"/>
      <c s="14" t="s">
        <v>421</v>
      </c>
      <c s="14" t="s">
        <v>662</v>
      </c>
      <c s="14" t="s">
        <v>422</v>
      </c>
      <c s="14" t="s">
        <v>0</v>
      </c>
      <c s="14" t="s">
        <v>1007</v>
      </c>
      <c s="14" t="s">
        <v>1008</v>
      </c>
      <c s="14" t="s">
        <v>487</v>
      </c>
      <c s="14" t="s">
        <v>423</v>
      </c>
    </row>
    <row>
      <c r="B8" s="4" t="s">
        <v>344</v>
      </c>
      <c s="4" t="s">
        <v>904</v>
      </c>
      <c s="6">
        <f t="shared" si="0" ref="D8:D13">K8</f>
        <v>3048919971</v>
      </c>
      <c s="13">
        <v>139569347</v>
      </c>
      <c s="13">
        <v>199678347</v>
      </c>
      <c s="13">
        <v>6693630</v>
      </c>
      <c s="6">
        <f t="shared" si="1" ref="H8:H13">D8+E8-F8+G8</f>
        <v>2995504601</v>
      </c>
      <c s="13"/>
      <c s="13"/>
      <c s="18">
        <v>3048919971</v>
      </c>
    </row>
    <row>
      <c r="B9" s="4" t="s">
        <v>663</v>
      </c>
      <c s="4" t="s">
        <v>748</v>
      </c>
      <c s="6">
        <f t="shared" si="0"/>
        <v>1814093226</v>
      </c>
      <c s="13">
        <v>128419109</v>
      </c>
      <c s="13">
        <v>107717090</v>
      </c>
      <c s="13">
        <v>-17653764</v>
      </c>
      <c s="6">
        <f t="shared" si="1"/>
        <v>1817141481</v>
      </c>
      <c s="13"/>
      <c s="13"/>
      <c s="18">
        <v>1814093226</v>
      </c>
    </row>
    <row>
      <c r="B10" s="4" t="s">
        <v>1009</v>
      </c>
      <c s="4" t="s">
        <v>664</v>
      </c>
      <c s="6">
        <f t="shared" si="0"/>
        <v>85008817</v>
      </c>
      <c s="13"/>
      <c s="13">
        <v>10132716</v>
      </c>
      <c s="13">
        <v>11658096</v>
      </c>
      <c s="6">
        <f t="shared" si="1"/>
        <v>86534197</v>
      </c>
      <c s="13"/>
      <c s="13"/>
      <c s="18">
        <v>85008817</v>
      </c>
    </row>
    <row>
      <c r="B11" s="4" t="s">
        <v>1</v>
      </c>
      <c s="4" t="s">
        <v>578</v>
      </c>
      <c s="6">
        <f t="shared" si="0"/>
        <v>0</v>
      </c>
      <c s="13"/>
      <c s="13"/>
      <c s="13"/>
      <c s="6">
        <f t="shared" si="1"/>
        <v>0</v>
      </c>
      <c s="13"/>
      <c s="13"/>
      <c s="18"/>
    </row>
    <row>
      <c r="B12" s="4" t="s">
        <v>345</v>
      </c>
      <c s="4" t="s">
        <v>489</v>
      </c>
      <c s="6">
        <f t="shared" si="0"/>
        <v>0</v>
      </c>
      <c s="13"/>
      <c s="13"/>
      <c s="13"/>
      <c s="6">
        <f t="shared" si="1"/>
        <v>0</v>
      </c>
      <c s="13"/>
      <c s="13"/>
      <c s="18"/>
    </row>
    <row>
      <c r="B13" s="4" t="s">
        <v>665</v>
      </c>
      <c s="4" t="s">
        <v>346</v>
      </c>
      <c s="6">
        <f t="shared" si="0"/>
        <v>0</v>
      </c>
      <c s="13"/>
      <c s="13"/>
      <c s="13"/>
      <c s="6">
        <f t="shared" si="1"/>
        <v>0</v>
      </c>
      <c s="13"/>
      <c s="13"/>
      <c s="18"/>
    </row>
    <row>
      <c r="B14" s="4" t="s">
        <v>1010</v>
      </c>
      <c s="4" t="s">
        <v>666</v>
      </c>
      <c s="6">
        <f t="shared" si="2" ref="D14:K14">SUM(D8:D13)</f>
        <v>4948022014</v>
      </c>
      <c s="6">
        <f t="shared" si="2"/>
        <v>267988456</v>
      </c>
      <c s="6">
        <f t="shared" si="2"/>
        <v>317528153</v>
      </c>
      <c s="6">
        <f t="shared" si="2"/>
        <v>697962</v>
      </c>
      <c s="6">
        <f t="shared" si="2"/>
        <v>4899180279</v>
      </c>
      <c s="6">
        <f t="shared" si="2"/>
        <v>0</v>
      </c>
      <c s="6">
        <f t="shared" si="2"/>
        <v>0</v>
      </c>
      <c s="6">
        <f t="shared" si="2"/>
        <v>4948022014</v>
      </c>
    </row>
    <row>
      <c r="B15" s="4" t="s">
        <v>2</v>
      </c>
      <c s="4" t="s">
        <v>667</v>
      </c>
      <c s="6">
        <f t="shared" si="3" ref="D15:D20">K15</f>
        <v>0</v>
      </c>
      <c s="13"/>
      <c s="13"/>
      <c s="13"/>
      <c s="6">
        <f t="shared" si="4" ref="H15:H20">D15+E15-F15+G15</f>
        <v>0</v>
      </c>
      <c s="13"/>
      <c s="13"/>
      <c s="13"/>
    </row>
    <row>
      <c r="B16" s="4" t="s">
        <v>347</v>
      </c>
      <c s="4" t="s">
        <v>1011</v>
      </c>
      <c s="6">
        <f t="shared" si="3"/>
        <v>0</v>
      </c>
      <c s="13"/>
      <c s="13"/>
      <c s="13"/>
      <c s="6">
        <f t="shared" si="4"/>
        <v>0</v>
      </c>
      <c s="13"/>
      <c s="13"/>
      <c s="13"/>
    </row>
    <row>
      <c r="B17" s="4" t="s">
        <v>1012</v>
      </c>
      <c s="4" t="s">
        <v>3</v>
      </c>
      <c s="6">
        <f t="shared" si="3"/>
        <v>0</v>
      </c>
      <c s="13"/>
      <c s="13"/>
      <c s="13"/>
      <c s="6">
        <f t="shared" si="4"/>
        <v>0</v>
      </c>
      <c s="13"/>
      <c s="13"/>
      <c s="13"/>
    </row>
    <row>
      <c r="B18" s="4" t="s">
        <v>4</v>
      </c>
      <c s="4" t="s">
        <v>348</v>
      </c>
      <c s="6">
        <f t="shared" si="3"/>
        <v>0</v>
      </c>
      <c s="13"/>
      <c s="13"/>
      <c s="13"/>
      <c s="6">
        <f t="shared" si="4"/>
        <v>0</v>
      </c>
      <c s="13"/>
      <c s="13"/>
      <c s="13"/>
    </row>
    <row>
      <c r="B19" s="4" t="s">
        <v>349</v>
      </c>
      <c s="4" t="s">
        <v>668</v>
      </c>
      <c s="6">
        <f t="shared" si="3"/>
        <v>0</v>
      </c>
      <c s="13"/>
      <c s="13"/>
      <c s="13"/>
      <c s="6">
        <f t="shared" si="4"/>
        <v>0</v>
      </c>
      <c s="13"/>
      <c s="13"/>
      <c s="13"/>
    </row>
    <row>
      <c r="B20" s="4" t="s">
        <v>669</v>
      </c>
      <c s="4" t="s">
        <v>1013</v>
      </c>
      <c s="6">
        <f t="shared" si="3"/>
        <v>0</v>
      </c>
      <c s="13"/>
      <c s="13"/>
      <c s="13"/>
      <c s="6">
        <f t="shared" si="4"/>
        <v>0</v>
      </c>
      <c s="13"/>
      <c s="13"/>
      <c s="13"/>
    </row>
    <row>
      <c r="B21" s="4" t="s">
        <v>1014</v>
      </c>
      <c s="4" t="s">
        <v>424</v>
      </c>
      <c s="6">
        <f t="shared" si="5" ref="D21:K21">SUM(D15:D20)</f>
        <v>0</v>
      </c>
      <c s="6">
        <f t="shared" si="5"/>
        <v>0</v>
      </c>
      <c s="6">
        <f t="shared" si="5"/>
        <v>0</v>
      </c>
      <c s="6">
        <f t="shared" si="5"/>
        <v>0</v>
      </c>
      <c s="6">
        <f t="shared" si="5"/>
        <v>0</v>
      </c>
      <c s="6">
        <f t="shared" si="5"/>
        <v>0</v>
      </c>
      <c s="6">
        <f t="shared" si="5"/>
        <v>0</v>
      </c>
      <c s="6">
        <f t="shared" si="5"/>
        <v>0</v>
      </c>
    </row>
    <row>
      <c r="B22" s="4" t="s">
        <v>5</v>
      </c>
      <c s="10" t="s">
        <v>905</v>
      </c>
      <c s="6">
        <f t="shared" si="6" ref="D22:K22">D14+D21</f>
        <v>4948022014</v>
      </c>
      <c s="6">
        <f t="shared" si="6"/>
        <v>267988456</v>
      </c>
      <c s="6">
        <f t="shared" si="6"/>
        <v>317528153</v>
      </c>
      <c s="6">
        <f t="shared" si="6"/>
        <v>697962</v>
      </c>
      <c s="6">
        <f t="shared" si="6"/>
        <v>4899180279</v>
      </c>
      <c s="6">
        <f t="shared" si="6"/>
        <v>0</v>
      </c>
      <c s="6">
        <f t="shared" si="6"/>
        <v>0</v>
      </c>
      <c s="6">
        <f t="shared" si="6"/>
        <v>4948022014</v>
      </c>
    </row>
    <row>
      <c r="B23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 - SI02</oddHeader>
    <oddFooter>&amp;LStat-Reporting Application : &amp;R SaveAs(5/16/2024-2:46 PM)</oddFooter>
  </headerFooter>
</worksheet>
</file>

<file path=xl/worksheets/sheet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23" t="s">
        <v>485</v>
      </c>
      <c s="23" t="s">
        <v>343</v>
      </c>
      <c s="23" t="s">
        <v>486</v>
      </c>
      <c s="23" t="s">
        <v>75</v>
      </c>
    </row>
    <row ht="28.6">
      <c r="C2" s="27" t="str">
        <f>EMICO_24Q1_SCDPT1B!Wings_Company_ID</f>
        <v>EMICO</v>
      </c>
      <c s="27" t="str">
        <f>EMICO_24Q1_SCDPT1B!Wings_Statement_ID</f>
        <v>24Q1</v>
      </c>
      <c s="26" t="s">
        <v>1159</v>
      </c>
      <c s="26" t="s">
        <v>1251</v>
      </c>
    </row>
    <row ht="14.15">
      <c r="B3" s="28" t="s">
        <v>747</v>
      </c>
      <c s="15"/>
      <c s="15"/>
      <c s="15"/>
      <c s="15"/>
      <c s="15"/>
      <c s="15"/>
      <c s="15"/>
    </row>
    <row ht="24.25">
      <c r="B4" s="31"/>
      <c s="30" t="s">
        <v>577</v>
      </c>
      <c s="16"/>
      <c s="16"/>
      <c s="16"/>
      <c s="16"/>
      <c s="16"/>
      <c s="16"/>
    </row>
    <row ht="29.1">
      <c r="B5" s="31"/>
      <c s="29" t="s">
        <v>1006</v>
      </c>
      <c s="16"/>
      <c s="16"/>
      <c s="16"/>
      <c s="16"/>
      <c s="16"/>
      <c s="16"/>
    </row>
    <row ht="14.15">
      <c r="B6" s="14"/>
      <c s="14"/>
      <c s="14">
        <v>1</v>
      </c>
      <c s="14">
        <v>2</v>
      </c>
      <c s="14">
        <v>3</v>
      </c>
      <c s="14">
        <v>4</v>
      </c>
      <c s="14">
        <v>5</v>
      </c>
      <c s="14">
        <v>6</v>
      </c>
    </row>
    <row ht="14.15">
      <c r="B7" s="14"/>
      <c s="14"/>
      <c s="14" t="s">
        <v>150</v>
      </c>
      <c s="14" t="s">
        <v>1160</v>
      </c>
      <c s="14" t="s">
        <v>819</v>
      </c>
      <c s="14" t="s">
        <v>488</v>
      </c>
      <c s="14" t="s">
        <v>241</v>
      </c>
      <c s="14" t="s">
        <v>1252</v>
      </c>
    </row>
    <row>
      <c r="B8" s="4" t="s">
        <v>1091</v>
      </c>
      <c s="10" t="s">
        <v>820</v>
      </c>
      <c s="13"/>
      <c s="13"/>
      <c s="13"/>
      <c s="13"/>
      <c s="13"/>
      <c s="13"/>
    </row>
    <row>
      <c r="B9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 - SI02</oddHeader>
    <oddFooter>&amp;LStat-Reporting Application : &amp;R SaveAs(5/16/2024-2:46 PM)</oddFooter>
  </headerFooter>
</worksheet>
</file>

<file path=xl/worksheets/sheet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U20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59.7421875" customWidth="1"/>
    <col min="6" max="6" width="10.7421875" customWidth="1"/>
    <col min="7" max="7" width="30.7421875" customWidth="1"/>
    <col min="8" max="8" width="12.7421875" customWidth="1"/>
    <col min="9" max="11" width="14.7421875" customWidth="1"/>
    <col min="12" max="14" width="30.7421875" customWidth="1"/>
    <col min="15" max="15" width="25.7421875" customWidth="1"/>
    <col min="16" max="18" width="30.7421875" customWidth="1"/>
    <col min="19" max="19" width="10.7421875" customWidth="1"/>
    <col min="20" max="21" width="30.7421875" customWidth="1"/>
  </cols>
  <sheetData>
    <row ht="14.15">
      <c r="C1" s="23" t="s">
        <v>485</v>
      </c>
      <c s="23" t="s">
        <v>343</v>
      </c>
      <c s="23" t="s">
        <v>486</v>
      </c>
      <c s="23" t="s">
        <v>75</v>
      </c>
    </row>
    <row ht="19.4">
      <c r="C2" s="27" t="str">
        <f>EMICO_24Q1_SCDPT1B!Wings_Company_ID</f>
        <v>EMICO</v>
      </c>
      <c s="27" t="str">
        <f>EMICO_24Q1_SCDPT1B!Wings_Statement_ID</f>
        <v>24Q1</v>
      </c>
      <c s="26" t="s">
        <v>76</v>
      </c>
      <c s="26" t="s">
        <v>1161</v>
      </c>
    </row>
    <row ht="14.15">
      <c r="B3" s="28" t="s">
        <v>151</v>
      </c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</row>
    <row ht="14.15">
      <c r="B4" s="31"/>
      <c s="30" t="s">
        <v>577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9">
      <c r="B5" s="31"/>
      <c s="29" t="s">
        <v>1015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15">
      <c r="B6" s="14"/>
      <c s="14">
        <v>1</v>
      </c>
      <c s="14">
        <v>2</v>
      </c>
      <c s="14">
        <v>3</v>
      </c>
      <c s="14">
        <v>4</v>
      </c>
      <c s="14">
        <v>5</v>
      </c>
      <c s="14">
        <v>6</v>
      </c>
      <c s="14">
        <v>7</v>
      </c>
      <c s="14">
        <v>8</v>
      </c>
      <c s="14">
        <v>9</v>
      </c>
      <c s="14">
        <v>10.01</v>
      </c>
      <c s="14">
        <v>10.02</v>
      </c>
      <c s="14">
        <v>10.03</v>
      </c>
      <c s="14">
        <v>11</v>
      </c>
      <c s="14">
        <v>12</v>
      </c>
      <c s="14">
        <v>13</v>
      </c>
      <c s="14">
        <v>14</v>
      </c>
      <c s="14">
        <v>15</v>
      </c>
      <c s="14">
        <v>16</v>
      </c>
      <c s="14">
        <v>17</v>
      </c>
    </row>
    <row ht="65.25">
      <c r="B7" s="14"/>
      <c s="14" t="s">
        <v>1162</v>
      </c>
      <c s="14" t="s">
        <v>579</v>
      </c>
      <c s="14" t="s">
        <v>1016</v>
      </c>
      <c s="14" t="s">
        <v>749</v>
      </c>
      <c s="14" t="s">
        <v>242</v>
      </c>
      <c s="14" t="s">
        <v>490</v>
      </c>
      <c s="14" t="s">
        <v>425</v>
      </c>
      <c s="14" t="s">
        <v>491</v>
      </c>
      <c s="14" t="s">
        <v>243</v>
      </c>
      <c s="14" t="s">
        <v>750</v>
      </c>
      <c s="14" t="s">
        <v>670</v>
      </c>
      <c s="14" t="s">
        <v>152</v>
      </c>
      <c s="14" t="s">
        <v>153</v>
      </c>
      <c s="14" t="s">
        <v>1017</v>
      </c>
      <c s="14" t="s">
        <v>906</v>
      </c>
      <c s="14" t="s">
        <v>154</v>
      </c>
      <c s="14" t="s">
        <v>751</v>
      </c>
      <c s="14" t="s">
        <v>350</v>
      </c>
      <c s="14" t="s">
        <v>752</v>
      </c>
    </row>
    <row>
      <c r="B8" s="8" t="s">
        <v>821</v>
      </c>
      <c s="8" t="s">
        <v>821</v>
      </c>
      <c s="7" t="s">
        <v>821</v>
      </c>
      <c s="7" t="s">
        <v>821</v>
      </c>
      <c s="21" t="s">
        <v>821</v>
      </c>
      <c s="7" t="s">
        <v>821</v>
      </c>
      <c s="7" t="s">
        <v>821</v>
      </c>
      <c s="5" t="s">
        <v>821</v>
      </c>
      <c s="5" t="s">
        <v>821</v>
      </c>
      <c s="5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</row>
    <row>
      <c r="B9" s="4" t="s">
        <v>907</v>
      </c>
      <c s="4" t="s">
        <v>155</v>
      </c>
      <c s="10" t="s">
        <v>580</v>
      </c>
      <c s="17"/>
      <c s="24">
        <v>45331</v>
      </c>
      <c s="10" t="s">
        <v>77</v>
      </c>
      <c s="9"/>
      <c s="13">
        <v>5045976</v>
      </c>
      <c s="13">
        <v>11700000</v>
      </c>
      <c s="13"/>
      <c s="17">
        <v>1</v>
      </c>
      <c s="17" t="s">
        <v>1018</v>
      </c>
      <c s="17"/>
      <c s="9"/>
      <c s="4" t="s">
        <v>6</v>
      </c>
      <c s="4" t="s">
        <v>1163</v>
      </c>
      <c s="4" t="s">
        <v>908</v>
      </c>
      <c s="4" t="s">
        <v>6</v>
      </c>
      <c s="17" t="s">
        <v>1019</v>
      </c>
      <c s="25" t="str">
        <f t="shared" si="0" ref="U9:U10">CONCATENATE(IF(ISERROR(VLOOKUP(L9,NAICDes2020_ValidationDesc,1,)),"",VLOOKUP(L9,NAICDes2020_LookupDesc,2,)),".",IF(ISERROR(VLOOKUP(M9,NAICDesModifier2020_ValidationDesc,1,)),"",VLOOKUP(M9,NAICDesModifier2020_LookupDesc,2,))," ",IF(ISERROR(VLOOKUP(N9,SVOAdminSymbolSCDBond2020_ValidationDesc,1,)),"",VLOOKUP(N9,SVOAdminSymbolSCDBond2020_LookupDesc,2,)))</f>
        <v xml:space="preserve">1.A </v>
      </c>
    </row>
    <row>
      <c r="B10" s="4" t="s">
        <v>1253</v>
      </c>
      <c s="4" t="s">
        <v>909</v>
      </c>
      <c s="10" t="s">
        <v>1254</v>
      </c>
      <c s="17"/>
      <c s="24">
        <v>45349</v>
      </c>
      <c s="10" t="s">
        <v>822</v>
      </c>
      <c s="9"/>
      <c s="13">
        <v>4985672</v>
      </c>
      <c s="13">
        <v>12850000</v>
      </c>
      <c s="13"/>
      <c s="17">
        <v>1</v>
      </c>
      <c s="17" t="s">
        <v>1018</v>
      </c>
      <c s="17"/>
      <c s="9"/>
      <c s="4" t="s">
        <v>6</v>
      </c>
      <c s="4" t="s">
        <v>1163</v>
      </c>
      <c s="4" t="s">
        <v>908</v>
      </c>
      <c s="4" t="s">
        <v>6</v>
      </c>
      <c s="17" t="s">
        <v>1019</v>
      </c>
      <c s="25" t="str">
        <f t="shared" si="0"/>
        <v xml:space="preserve">1.A </v>
      </c>
    </row>
    <row>
      <c r="B11" s="8" t="s">
        <v>821</v>
      </c>
      <c s="11" t="s">
        <v>821</v>
      </c>
      <c s="7" t="s">
        <v>821</v>
      </c>
      <c s="7" t="s">
        <v>821</v>
      </c>
      <c s="21" t="s">
        <v>821</v>
      </c>
      <c s="7" t="s">
        <v>821</v>
      </c>
      <c s="7" t="s">
        <v>821</v>
      </c>
      <c s="5" t="s">
        <v>821</v>
      </c>
      <c s="5" t="s">
        <v>821</v>
      </c>
      <c s="5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</row>
    <row>
      <c r="B12" s="4" t="s">
        <v>823</v>
      </c>
      <c s="10" t="s">
        <v>824</v>
      </c>
      <c s="9"/>
      <c s="9"/>
      <c s="22"/>
      <c s="9"/>
      <c s="9"/>
      <c s="6">
        <f t="shared" si="1" ref="I12:K12">SUM(I8:I11)</f>
        <v>10031648</v>
      </c>
      <c s="6">
        <f t="shared" si="1"/>
        <v>24550000</v>
      </c>
      <c s="6">
        <f t="shared" si="1"/>
        <v>0</v>
      </c>
      <c s="9"/>
      <c s="9"/>
      <c s="9"/>
      <c s="9"/>
      <c s="9"/>
      <c s="9"/>
      <c s="9"/>
      <c s="9"/>
      <c s="9"/>
      <c s="9"/>
    </row>
    <row>
      <c r="B13" s="8" t="s">
        <v>821</v>
      </c>
      <c s="11" t="s">
        <v>821</v>
      </c>
      <c s="7" t="s">
        <v>821</v>
      </c>
      <c s="7" t="s">
        <v>821</v>
      </c>
      <c s="21" t="s">
        <v>821</v>
      </c>
      <c s="7" t="s">
        <v>821</v>
      </c>
      <c s="7" t="s">
        <v>821</v>
      </c>
      <c s="5" t="s">
        <v>821</v>
      </c>
      <c s="5" t="s">
        <v>821</v>
      </c>
      <c s="5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</row>
    <row>
      <c r="B14" s="4" t="s">
        <v>754</v>
      </c>
      <c s="4" t="s">
        <v>1164</v>
      </c>
      <c s="4" t="s">
        <v>6</v>
      </c>
      <c s="3"/>
      <c s="3"/>
      <c s="4" t="s">
        <v>6</v>
      </c>
      <c s="9"/>
      <c s="3"/>
      <c s="3"/>
      <c s="3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CONCATENATE(IF(ISERROR(VLOOKUP(L14,NAICDes2020_ValidationDesc,1,)),"",VLOOKUP(L14,NAICDes2020_LookupDesc,2,)),".",IF(ISERROR(VLOOKUP(M14,NAICDesModifier2020_ValidationDesc,1,)),"",VLOOKUP(M14,NAICDesModifier2020_LookupDesc,2,))," ",IF(ISERROR(VLOOKUP(N14,SVOAdminSymbolSCDBond2020_ValidationDesc,1,)),"",VLOOKUP(N14,SVOAdminSymbolSCDBond2020_LookupDesc,2,)))</f>
        <v xml:space="preserve">. </v>
      </c>
    </row>
    <row>
      <c r="B15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6" s="4" t="s">
        <v>1020</v>
      </c>
      <c s="10" t="s">
        <v>581</v>
      </c>
      <c s="2"/>
      <c s="2"/>
      <c s="2"/>
      <c s="2"/>
      <c s="9"/>
      <c s="6">
        <f t="shared" si="2" ref="I16:K16">SUM(I13:I15)</f>
        <v>0</v>
      </c>
      <c s="6">
        <f t="shared" si="2"/>
        <v>0</v>
      </c>
      <c s="6">
        <f t="shared" si="2"/>
        <v>0</v>
      </c>
      <c s="2"/>
      <c s="2"/>
      <c s="2"/>
      <c s="9"/>
      <c s="2"/>
      <c s="2"/>
      <c s="2"/>
      <c s="2"/>
      <c s="2"/>
      <c s="2"/>
    </row>
    <row>
      <c r="B17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5" t="s">
        <v>821</v>
      </c>
      <c s="5" t="s">
        <v>821</v>
      </c>
      <c s="5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8" s="4" t="s">
        <v>910</v>
      </c>
      <c s="4" t="s">
        <v>1164</v>
      </c>
      <c s="4" t="s">
        <v>6</v>
      </c>
      <c s="3"/>
      <c s="3"/>
      <c s="4" t="s">
        <v>6</v>
      </c>
      <c s="9"/>
      <c s="3"/>
      <c s="3"/>
      <c s="3"/>
      <c s="3"/>
      <c s="3"/>
      <c s="3"/>
      <c s="3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CONCATENATE(IF(ISERROR(VLOOKUP(L18,NAICDes2020_ValidationDesc,1,)),"",VLOOKUP(L18,NAICDes2020_LookupDesc,2,)),".",IF(ISERROR(VLOOKUP(M18,NAICDesModifier2020_ValidationDesc,1,)),"",VLOOKUP(M18,NAICDesModifier2020_LookupDesc,2,))," ",IF(ISERROR(VLOOKUP(N18,SVOAdminSymbolSCDBond2020_ValidationDesc,1,)),"",VLOOKUP(N18,SVOAdminSymbolSCDBond2020_LookupDesc,2,)))</f>
        <v xml:space="preserve">. </v>
      </c>
    </row>
    <row>
      <c r="B19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0" s="4" t="s">
        <v>1165</v>
      </c>
      <c s="10" t="s">
        <v>582</v>
      </c>
      <c s="2"/>
      <c s="2"/>
      <c s="2"/>
      <c s="2"/>
      <c s="9"/>
      <c s="6">
        <f t="shared" si="3" ref="I20:K20">SUM(I17:I19)</f>
        <v>0</v>
      </c>
      <c s="6">
        <f t="shared" si="3"/>
        <v>0</v>
      </c>
      <c s="6">
        <f t="shared" si="3"/>
        <v>0</v>
      </c>
      <c s="2"/>
      <c s="2"/>
      <c s="2"/>
      <c s="2"/>
      <c s="2"/>
      <c s="2"/>
      <c s="2"/>
      <c s="2"/>
      <c s="2"/>
      <c s="2"/>
    </row>
    <row>
      <c r="B21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5" t="s">
        <v>821</v>
      </c>
      <c s="5" t="s">
        <v>821</v>
      </c>
      <c s="5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2" s="4" t="s">
        <v>1092</v>
      </c>
      <c s="4" t="s">
        <v>1164</v>
      </c>
      <c s="4" t="s">
        <v>6</v>
      </c>
      <c s="17"/>
      <c s="24"/>
      <c s="4" t="s">
        <v>6</v>
      </c>
      <c s="9"/>
      <c s="3"/>
      <c s="3"/>
      <c s="3"/>
      <c s="17"/>
      <c s="17"/>
      <c s="17"/>
      <c s="17"/>
      <c s="4" t="s">
        <v>6</v>
      </c>
      <c s="4" t="s">
        <v>6</v>
      </c>
      <c s="4" t="s">
        <v>6</v>
      </c>
      <c s="4" t="s">
        <v>6</v>
      </c>
      <c s="17"/>
      <c s="25" t="str">
        <f>CONCATENATE(IF(ISERROR(VLOOKUP(L22,NAICDes2020_ValidationDesc,1,)),"",VLOOKUP(L22,NAICDes2020_LookupDesc,2,)),".",IF(ISERROR(VLOOKUP(M22,NAICDesModifier2020_ValidationDesc,1,)),"",VLOOKUP(M22,NAICDesModifier2020_LookupDesc,2,))," ",IF(ISERROR(VLOOKUP(N22,SVOAdminSymbolSCDBond2020_ValidationDesc,1,)),"",VLOOKUP(N22,SVOAdminSymbolSCDBond2020_LookupDesc,2,)))</f>
        <v xml:space="preserve">. </v>
      </c>
    </row>
    <row>
      <c r="B23" s="8" t="s">
        <v>821</v>
      </c>
      <c s="11" t="s">
        <v>821</v>
      </c>
      <c s="8" t="s">
        <v>821</v>
      </c>
      <c s="7" t="s">
        <v>821</v>
      </c>
      <c s="21" t="s">
        <v>821</v>
      </c>
      <c s="8" t="s">
        <v>821</v>
      </c>
      <c s="7" t="s">
        <v>821</v>
      </c>
      <c s="1" t="s">
        <v>821</v>
      </c>
      <c s="1" t="s">
        <v>821</v>
      </c>
      <c s="1" t="s">
        <v>821</v>
      </c>
      <c s="7" t="s">
        <v>821</v>
      </c>
      <c s="7" t="s">
        <v>821</v>
      </c>
      <c s="7" t="s">
        <v>821</v>
      </c>
      <c s="7" t="s">
        <v>821</v>
      </c>
      <c s="8" t="s">
        <v>821</v>
      </c>
      <c s="8" t="s">
        <v>821</v>
      </c>
      <c s="8" t="s">
        <v>821</v>
      </c>
      <c s="8" t="s">
        <v>821</v>
      </c>
      <c s="7" t="s">
        <v>821</v>
      </c>
      <c s="7" t="s">
        <v>821</v>
      </c>
    </row>
    <row>
      <c r="B24" s="4" t="s">
        <v>7</v>
      </c>
      <c s="10" t="s">
        <v>911</v>
      </c>
      <c s="19"/>
      <c s="9"/>
      <c s="22"/>
      <c s="19"/>
      <c s="9"/>
      <c s="6">
        <f t="shared" si="4" ref="I24:K24">SUM(I21:I23)</f>
        <v>0</v>
      </c>
      <c s="6">
        <f t="shared" si="4"/>
        <v>0</v>
      </c>
      <c s="6">
        <f t="shared" si="4"/>
        <v>0</v>
      </c>
      <c s="9"/>
      <c s="9"/>
      <c s="9"/>
      <c s="9"/>
      <c s="19"/>
      <c s="19"/>
      <c s="19"/>
      <c s="19"/>
      <c s="9"/>
      <c s="9"/>
    </row>
    <row>
      <c r="B25" s="8" t="s">
        <v>821</v>
      </c>
      <c s="11" t="s">
        <v>821</v>
      </c>
      <c s="8" t="s">
        <v>821</v>
      </c>
      <c s="7" t="s">
        <v>821</v>
      </c>
      <c s="21" t="s">
        <v>821</v>
      </c>
      <c s="8" t="s">
        <v>821</v>
      </c>
      <c s="7" t="s">
        <v>821</v>
      </c>
      <c s="5" t="s">
        <v>821</v>
      </c>
      <c s="5" t="s">
        <v>821</v>
      </c>
      <c s="5" t="s">
        <v>821</v>
      </c>
      <c s="7" t="s">
        <v>821</v>
      </c>
      <c s="7" t="s">
        <v>821</v>
      </c>
      <c s="7" t="s">
        <v>821</v>
      </c>
      <c s="7" t="s">
        <v>821</v>
      </c>
      <c s="8" t="s">
        <v>821</v>
      </c>
      <c s="8" t="s">
        <v>821</v>
      </c>
      <c s="8" t="s">
        <v>821</v>
      </c>
      <c s="8" t="s">
        <v>821</v>
      </c>
      <c s="7" t="s">
        <v>821</v>
      </c>
      <c s="7" t="s">
        <v>821</v>
      </c>
    </row>
    <row>
      <c r="B26" s="4" t="s">
        <v>244</v>
      </c>
      <c s="4" t="s">
        <v>78</v>
      </c>
      <c s="10" t="s">
        <v>912</v>
      </c>
      <c s="17"/>
      <c s="24">
        <v>45327</v>
      </c>
      <c s="4" t="s">
        <v>583</v>
      </c>
      <c s="9"/>
      <c s="13">
        <v>2113580</v>
      </c>
      <c s="13">
        <v>2000000</v>
      </c>
      <c s="13">
        <v>47996</v>
      </c>
      <c s="17">
        <v>1</v>
      </c>
      <c s="17" t="s">
        <v>351</v>
      </c>
      <c s="17" t="s">
        <v>79</v>
      </c>
      <c s="17" t="s">
        <v>80</v>
      </c>
      <c s="4" t="s">
        <v>6</v>
      </c>
      <c s="4" t="s">
        <v>584</v>
      </c>
      <c s="4" t="s">
        <v>584</v>
      </c>
      <c s="4" t="s">
        <v>6</v>
      </c>
      <c s="17" t="s">
        <v>1019</v>
      </c>
      <c s="25" t="str">
        <f t="shared" si="5" ref="U26:U27">CONCATENATE(IF(ISERROR(VLOOKUP(L26,NAICDes2020_ValidationDesc,1,)),"",VLOOKUP(L26,NAICDes2020_LookupDesc,2,)),".",IF(ISERROR(VLOOKUP(M26,NAICDesModifier2020_ValidationDesc,1,)),"",VLOOKUP(M26,NAICDesModifier2020_LookupDesc,2,))," ",IF(ISERROR(VLOOKUP(N26,SVOAdminSymbolSCDBond2020_ValidationDesc,1,)),"",VLOOKUP(N26,SVOAdminSymbolSCDBond2020_LookupDesc,2,)))</f>
        <v>1.C FE</v>
      </c>
    </row>
    <row>
      <c r="B27" s="4" t="s">
        <v>585</v>
      </c>
      <c s="4" t="s">
        <v>245</v>
      </c>
      <c s="10" t="s">
        <v>825</v>
      </c>
      <c s="17"/>
      <c s="24">
        <v>45342</v>
      </c>
      <c s="4" t="s">
        <v>1255</v>
      </c>
      <c s="9"/>
      <c s="13">
        <v>2451259</v>
      </c>
      <c s="13">
        <v>3260000</v>
      </c>
      <c s="13">
        <v>2039</v>
      </c>
      <c s="17">
        <v>1</v>
      </c>
      <c s="17" t="s">
        <v>671</v>
      </c>
      <c s="17" t="s">
        <v>79</v>
      </c>
      <c s="17" t="s">
        <v>1021</v>
      </c>
      <c s="4" t="s">
        <v>6</v>
      </c>
      <c s="4" t="s">
        <v>672</v>
      </c>
      <c s="4" t="s">
        <v>493</v>
      </c>
      <c s="4" t="s">
        <v>6</v>
      </c>
      <c s="17" t="s">
        <v>1019</v>
      </c>
      <c s="25" t="str">
        <f t="shared" si="5"/>
        <v>1.D FE</v>
      </c>
    </row>
    <row>
      <c r="B28" s="8" t="s">
        <v>821</v>
      </c>
      <c s="11" t="s">
        <v>821</v>
      </c>
      <c s="8" t="s">
        <v>821</v>
      </c>
      <c s="7" t="s">
        <v>821</v>
      </c>
      <c s="21" t="s">
        <v>821</v>
      </c>
      <c s="8" t="s">
        <v>821</v>
      </c>
      <c s="7" t="s">
        <v>821</v>
      </c>
      <c s="5" t="s">
        <v>821</v>
      </c>
      <c s="5" t="s">
        <v>821</v>
      </c>
      <c s="5" t="s">
        <v>821</v>
      </c>
      <c s="7" t="s">
        <v>821</v>
      </c>
      <c s="7" t="s">
        <v>821</v>
      </c>
      <c s="7" t="s">
        <v>821</v>
      </c>
      <c s="7" t="s">
        <v>821</v>
      </c>
      <c s="8" t="s">
        <v>821</v>
      </c>
      <c s="8" t="s">
        <v>821</v>
      </c>
      <c s="8" t="s">
        <v>821</v>
      </c>
      <c s="8" t="s">
        <v>821</v>
      </c>
      <c s="7" t="s">
        <v>821</v>
      </c>
      <c s="7" t="s">
        <v>821</v>
      </c>
    </row>
    <row>
      <c r="B29" s="4" t="s">
        <v>156</v>
      </c>
      <c s="10" t="s">
        <v>157</v>
      </c>
      <c s="19"/>
      <c s="9"/>
      <c s="22"/>
      <c s="19"/>
      <c s="9"/>
      <c s="6">
        <f t="shared" si="6" ref="I29:K29">SUM(I25:I28)</f>
        <v>4564839</v>
      </c>
      <c s="6">
        <f t="shared" si="6"/>
        <v>5260000</v>
      </c>
      <c s="6">
        <f t="shared" si="6"/>
        <v>50035</v>
      </c>
      <c s="9"/>
      <c s="9"/>
      <c s="9"/>
      <c s="9"/>
      <c s="19"/>
      <c s="19"/>
      <c s="19"/>
      <c s="19"/>
      <c s="9"/>
      <c s="9"/>
    </row>
    <row>
      <c r="B30" s="8" t="s">
        <v>821</v>
      </c>
      <c s="11" t="s">
        <v>821</v>
      </c>
      <c s="8" t="s">
        <v>821</v>
      </c>
      <c s="7" t="s">
        <v>821</v>
      </c>
      <c s="21" t="s">
        <v>821</v>
      </c>
      <c s="8" t="s">
        <v>821</v>
      </c>
      <c s="7" t="s">
        <v>821</v>
      </c>
      <c s="5" t="s">
        <v>821</v>
      </c>
      <c s="5" t="s">
        <v>821</v>
      </c>
      <c s="5" t="s">
        <v>821</v>
      </c>
      <c s="7" t="s">
        <v>821</v>
      </c>
      <c s="7" t="s">
        <v>821</v>
      </c>
      <c s="7" t="s">
        <v>821</v>
      </c>
      <c s="7" t="s">
        <v>821</v>
      </c>
      <c s="8" t="s">
        <v>821</v>
      </c>
      <c s="8" t="s">
        <v>821</v>
      </c>
      <c s="8" t="s">
        <v>821</v>
      </c>
      <c s="8" t="s">
        <v>821</v>
      </c>
      <c s="7" t="s">
        <v>821</v>
      </c>
      <c s="7" t="s">
        <v>821</v>
      </c>
    </row>
    <row>
      <c r="B31" s="4" t="s">
        <v>826</v>
      </c>
      <c s="4" t="s">
        <v>158</v>
      </c>
      <c s="10" t="s">
        <v>427</v>
      </c>
      <c s="17"/>
      <c s="24">
        <v>45322</v>
      </c>
      <c s="4" t="s">
        <v>246</v>
      </c>
      <c s="9"/>
      <c s="13">
        <v>2057640</v>
      </c>
      <c s="13">
        <v>2000000</v>
      </c>
      <c s="13">
        <v>50100</v>
      </c>
      <c s="17">
        <v>2</v>
      </c>
      <c s="17" t="s">
        <v>8</v>
      </c>
      <c s="17" t="s">
        <v>79</v>
      </c>
      <c s="9"/>
      <c s="4" t="s">
        <v>673</v>
      </c>
      <c s="4" t="s">
        <v>674</v>
      </c>
      <c s="4" t="s">
        <v>6</v>
      </c>
      <c s="4" t="s">
        <v>6</v>
      </c>
      <c s="17" t="s">
        <v>1019</v>
      </c>
      <c s="25" t="str">
        <f t="shared" si="7" ref="U31:U109">CONCATENATE(IF(ISERROR(VLOOKUP(L31,NAICDes2020_ValidationDesc,1,)),"",VLOOKUP(L31,NAICDes2020_LookupDesc,2,)),".",IF(ISERROR(VLOOKUP(M31,NAICDesModifier2020_ValidationDesc,1,)),"",VLOOKUP(M31,NAICDesModifier2020_LookupDesc,2,))," ",IF(ISERROR(VLOOKUP(N31,SVOAdminSymbolSCDBond2020_ValidationDesc,1,)),"",VLOOKUP(N31,SVOAdminSymbolSCDBond2020_LookupDesc,2,)))</f>
        <v>2.B FE</v>
      </c>
    </row>
    <row>
      <c r="B32" s="4" t="s">
        <v>1166</v>
      </c>
      <c s="4" t="s">
        <v>1167</v>
      </c>
      <c s="10" t="s">
        <v>755</v>
      </c>
      <c s="17"/>
      <c s="24">
        <v>45344</v>
      </c>
      <c s="4" t="s">
        <v>246</v>
      </c>
      <c s="9"/>
      <c s="13">
        <v>4994800</v>
      </c>
      <c s="13">
        <v>5000000</v>
      </c>
      <c s="13"/>
      <c s="17">
        <v>1</v>
      </c>
      <c s="17" t="s">
        <v>428</v>
      </c>
      <c s="17" t="s">
        <v>79</v>
      </c>
      <c s="9"/>
      <c s="4" t="s">
        <v>353</v>
      </c>
      <c s="4" t="s">
        <v>494</v>
      </c>
      <c s="4" t="s">
        <v>6</v>
      </c>
      <c s="4" t="s">
        <v>6</v>
      </c>
      <c s="17" t="s">
        <v>1019</v>
      </c>
      <c s="25" t="str">
        <f t="shared" si="7"/>
        <v>1.G FE</v>
      </c>
    </row>
    <row>
      <c r="B33" s="4" t="s">
        <v>160</v>
      </c>
      <c s="4" t="s">
        <v>1022</v>
      </c>
      <c s="10" t="s">
        <v>161</v>
      </c>
      <c s="17"/>
      <c s="24">
        <v>45322</v>
      </c>
      <c s="4" t="s">
        <v>246</v>
      </c>
      <c s="9"/>
      <c s="13">
        <v>1850520</v>
      </c>
      <c s="13">
        <v>2000000</v>
      </c>
      <c s="13">
        <v>34444</v>
      </c>
      <c s="17">
        <v>1</v>
      </c>
      <c s="17" t="s">
        <v>1093</v>
      </c>
      <c s="17" t="s">
        <v>79</v>
      </c>
      <c s="9"/>
      <c s="4" t="s">
        <v>756</v>
      </c>
      <c s="4" t="s">
        <v>827</v>
      </c>
      <c s="4" t="s">
        <v>6</v>
      </c>
      <c s="4" t="s">
        <v>6</v>
      </c>
      <c s="17" t="s">
        <v>1019</v>
      </c>
      <c s="25" t="str">
        <f t="shared" si="7"/>
        <v>1.E FE</v>
      </c>
    </row>
    <row>
      <c r="B34" s="4" t="s">
        <v>495</v>
      </c>
      <c s="4" t="s">
        <v>355</v>
      </c>
      <c s="10" t="s">
        <v>586</v>
      </c>
      <c s="17"/>
      <c s="24">
        <v>45322</v>
      </c>
      <c s="4" t="s">
        <v>246</v>
      </c>
      <c s="9"/>
      <c s="13">
        <v>2074100</v>
      </c>
      <c s="13">
        <v>2000000</v>
      </c>
      <c s="13">
        <v>20625</v>
      </c>
      <c s="17">
        <v>2</v>
      </c>
      <c s="17" t="s">
        <v>8</v>
      </c>
      <c s="17" t="s">
        <v>79</v>
      </c>
      <c s="9"/>
      <c s="4" t="s">
        <v>247</v>
      </c>
      <c s="4" t="s">
        <v>162</v>
      </c>
      <c s="4" t="s">
        <v>6</v>
      </c>
      <c s="4" t="s">
        <v>6</v>
      </c>
      <c s="17" t="s">
        <v>1019</v>
      </c>
      <c s="25" t="str">
        <f t="shared" si="7"/>
        <v>2.B FE</v>
      </c>
    </row>
    <row>
      <c r="B35" s="4" t="s">
        <v>828</v>
      </c>
      <c s="4" t="s">
        <v>1094</v>
      </c>
      <c s="10" t="s">
        <v>9</v>
      </c>
      <c s="17"/>
      <c s="24">
        <v>45322</v>
      </c>
      <c s="4" t="s">
        <v>246</v>
      </c>
      <c s="9"/>
      <c s="13">
        <v>2023300</v>
      </c>
      <c s="13">
        <v>2000000</v>
      </c>
      <c s="13">
        <v>16775</v>
      </c>
      <c s="17">
        <v>1</v>
      </c>
      <c s="17" t="s">
        <v>81</v>
      </c>
      <c s="17" t="s">
        <v>79</v>
      </c>
      <c s="9"/>
      <c s="4" t="s">
        <v>356</v>
      </c>
      <c s="4" t="s">
        <v>248</v>
      </c>
      <c s="4" t="s">
        <v>6</v>
      </c>
      <c s="4" t="s">
        <v>6</v>
      </c>
      <c s="17" t="s">
        <v>1019</v>
      </c>
      <c s="25" t="str">
        <f t="shared" si="7"/>
        <v>1.F FE</v>
      </c>
    </row>
    <row>
      <c r="B36" s="4" t="s">
        <v>1168</v>
      </c>
      <c s="4" t="s">
        <v>913</v>
      </c>
      <c s="10" t="s">
        <v>163</v>
      </c>
      <c s="17"/>
      <c s="24">
        <v>45299</v>
      </c>
      <c s="10" t="s">
        <v>77</v>
      </c>
      <c s="9"/>
      <c s="13">
        <v>4984350</v>
      </c>
      <c s="13">
        <v>5000000</v>
      </c>
      <c s="13"/>
      <c s="17">
        <v>1</v>
      </c>
      <c s="17" t="s">
        <v>428</v>
      </c>
      <c s="17" t="s">
        <v>79</v>
      </c>
      <c s="9"/>
      <c s="4" t="s">
        <v>429</v>
      </c>
      <c s="10" t="s">
        <v>496</v>
      </c>
      <c s="4" t="s">
        <v>6</v>
      </c>
      <c s="4" t="s">
        <v>6</v>
      </c>
      <c s="17" t="s">
        <v>1019</v>
      </c>
      <c s="25" t="str">
        <f t="shared" si="7"/>
        <v>1.G FE</v>
      </c>
    </row>
    <row>
      <c r="B37" s="4" t="s">
        <v>164</v>
      </c>
      <c s="4" t="s">
        <v>357</v>
      </c>
      <c s="10" t="s">
        <v>587</v>
      </c>
      <c s="17"/>
      <c s="24">
        <v>45342</v>
      </c>
      <c s="10" t="s">
        <v>358</v>
      </c>
      <c s="9"/>
      <c s="13">
        <v>4984050</v>
      </c>
      <c s="13">
        <v>5000000</v>
      </c>
      <c s="13"/>
      <c s="17">
        <v>2</v>
      </c>
      <c s="17" t="s">
        <v>1018</v>
      </c>
      <c s="17" t="s">
        <v>79</v>
      </c>
      <c s="9"/>
      <c s="4" t="s">
        <v>914</v>
      </c>
      <c s="10" t="s">
        <v>497</v>
      </c>
      <c s="4" t="s">
        <v>6</v>
      </c>
      <c s="4" t="s">
        <v>6</v>
      </c>
      <c s="17" t="s">
        <v>1019</v>
      </c>
      <c s="25" t="str">
        <f t="shared" si="7"/>
        <v>2.A FE</v>
      </c>
    </row>
    <row>
      <c r="B38" s="4" t="s">
        <v>588</v>
      </c>
      <c s="4" t="s">
        <v>250</v>
      </c>
      <c s="10" t="s">
        <v>1095</v>
      </c>
      <c s="17"/>
      <c s="24">
        <v>45316</v>
      </c>
      <c s="4" t="s">
        <v>165</v>
      </c>
      <c s="9"/>
      <c s="13">
        <v>1949540</v>
      </c>
      <c s="13">
        <v>1860000</v>
      </c>
      <c s="13">
        <v>35056</v>
      </c>
      <c s="17">
        <v>1</v>
      </c>
      <c s="17" t="s">
        <v>428</v>
      </c>
      <c s="17" t="s">
        <v>79</v>
      </c>
      <c s="9"/>
      <c s="4" t="s">
        <v>251</v>
      </c>
      <c s="10" t="s">
        <v>757</v>
      </c>
      <c s="4" t="s">
        <v>6</v>
      </c>
      <c s="4" t="s">
        <v>6</v>
      </c>
      <c s="17" t="s">
        <v>1019</v>
      </c>
      <c s="25" t="str">
        <f t="shared" si="7"/>
        <v>1.G FE</v>
      </c>
    </row>
    <row>
      <c r="B39" s="4" t="s">
        <v>915</v>
      </c>
      <c s="4" t="s">
        <v>829</v>
      </c>
      <c s="10" t="s">
        <v>1169</v>
      </c>
      <c s="17"/>
      <c s="24">
        <v>45322</v>
      </c>
      <c s="4" t="s">
        <v>246</v>
      </c>
      <c s="9"/>
      <c s="13">
        <v>2038260</v>
      </c>
      <c s="13">
        <v>2000000</v>
      </c>
      <c s="13">
        <v>45833</v>
      </c>
      <c s="17">
        <v>2</v>
      </c>
      <c s="17" t="s">
        <v>8</v>
      </c>
      <c s="17" t="s">
        <v>79</v>
      </c>
      <c s="9"/>
      <c s="4" t="s">
        <v>589</v>
      </c>
      <c s="4" t="s">
        <v>758</v>
      </c>
      <c s="4" t="s">
        <v>6</v>
      </c>
      <c s="4" t="s">
        <v>6</v>
      </c>
      <c s="17" t="s">
        <v>1019</v>
      </c>
      <c s="25" t="str">
        <f t="shared" si="7"/>
        <v>2.B FE</v>
      </c>
    </row>
    <row>
      <c r="B40" s="4" t="s">
        <v>166</v>
      </c>
      <c s="4" t="s">
        <v>499</v>
      </c>
      <c s="10" t="s">
        <v>1096</v>
      </c>
      <c s="17"/>
      <c s="24">
        <v>45355</v>
      </c>
      <c s="4" t="s">
        <v>1256</v>
      </c>
      <c s="9"/>
      <c s="13">
        <v>4962337</v>
      </c>
      <c s="13">
        <v>5000000</v>
      </c>
      <c s="13">
        <v>106181</v>
      </c>
      <c s="17">
        <v>2</v>
      </c>
      <c s="17" t="s">
        <v>351</v>
      </c>
      <c s="17" t="s">
        <v>79</v>
      </c>
      <c s="9"/>
      <c s="4" t="s">
        <v>1097</v>
      </c>
      <c s="4" t="s">
        <v>1023</v>
      </c>
      <c s="4" t="s">
        <v>6</v>
      </c>
      <c s="4" t="s">
        <v>6</v>
      </c>
      <c s="17" t="s">
        <v>1019</v>
      </c>
      <c s="25" t="str">
        <f t="shared" si="7"/>
        <v>2.C FE</v>
      </c>
    </row>
    <row>
      <c r="B41" s="4" t="s">
        <v>500</v>
      </c>
      <c s="4" t="s">
        <v>830</v>
      </c>
      <c s="10" t="s">
        <v>167</v>
      </c>
      <c s="17"/>
      <c s="24">
        <v>45323</v>
      </c>
      <c s="4" t="s">
        <v>759</v>
      </c>
      <c s="9"/>
      <c s="13">
        <v>1889080</v>
      </c>
      <c s="13">
        <v>2000000</v>
      </c>
      <c s="13">
        <v>7556</v>
      </c>
      <c s="17">
        <v>2</v>
      </c>
      <c s="17" t="s">
        <v>351</v>
      </c>
      <c s="17" t="s">
        <v>79</v>
      </c>
      <c s="9"/>
      <c s="4" t="s">
        <v>168</v>
      </c>
      <c s="4" t="s">
        <v>82</v>
      </c>
      <c s="4" t="s">
        <v>253</v>
      </c>
      <c s="4" t="s">
        <v>6</v>
      </c>
      <c s="17" t="s">
        <v>1019</v>
      </c>
      <c s="25" t="str">
        <f t="shared" si="7"/>
        <v>2.C FE</v>
      </c>
    </row>
    <row>
      <c r="B42" s="4" t="s">
        <v>831</v>
      </c>
      <c s="4" t="s">
        <v>760</v>
      </c>
      <c s="10" t="s">
        <v>430</v>
      </c>
      <c s="17"/>
      <c s="24">
        <v>45322</v>
      </c>
      <c s="4" t="s">
        <v>246</v>
      </c>
      <c s="9"/>
      <c s="13">
        <v>2104260</v>
      </c>
      <c s="13">
        <v>2000000</v>
      </c>
      <c s="13">
        <v>58839</v>
      </c>
      <c s="17">
        <v>2</v>
      </c>
      <c s="17" t="s">
        <v>351</v>
      </c>
      <c s="17" t="s">
        <v>79</v>
      </c>
      <c s="9"/>
      <c s="4" t="s">
        <v>168</v>
      </c>
      <c s="4" t="s">
        <v>82</v>
      </c>
      <c s="4" t="s">
        <v>6</v>
      </c>
      <c s="4" t="s">
        <v>6</v>
      </c>
      <c s="17" t="s">
        <v>1019</v>
      </c>
      <c s="25" t="str">
        <f t="shared" si="7"/>
        <v>2.C FE</v>
      </c>
    </row>
    <row>
      <c r="B43" s="4" t="s">
        <v>1170</v>
      </c>
      <c s="4" t="s">
        <v>10</v>
      </c>
      <c s="10" t="s">
        <v>254</v>
      </c>
      <c s="17"/>
      <c s="24">
        <v>45336</v>
      </c>
      <c s="4" t="s">
        <v>359</v>
      </c>
      <c s="9"/>
      <c s="13">
        <v>4998850</v>
      </c>
      <c s="13">
        <v>5000000</v>
      </c>
      <c s="13"/>
      <c s="17">
        <v>1</v>
      </c>
      <c s="17" t="s">
        <v>81</v>
      </c>
      <c s="17" t="s">
        <v>79</v>
      </c>
      <c s="9"/>
      <c s="4" t="s">
        <v>590</v>
      </c>
      <c s="4" t="s">
        <v>169</v>
      </c>
      <c s="4" t="s">
        <v>6</v>
      </c>
      <c s="4" t="s">
        <v>6</v>
      </c>
      <c s="17" t="s">
        <v>1019</v>
      </c>
      <c s="25" t="str">
        <f t="shared" si="7"/>
        <v>1.F FE</v>
      </c>
    </row>
    <row>
      <c r="B44" s="4" t="s">
        <v>170</v>
      </c>
      <c s="4" t="s">
        <v>1024</v>
      </c>
      <c s="10" t="s">
        <v>255</v>
      </c>
      <c s="17"/>
      <c s="24">
        <v>45336</v>
      </c>
      <c s="4" t="s">
        <v>431</v>
      </c>
      <c s="9"/>
      <c s="13">
        <v>4996600</v>
      </c>
      <c s="13">
        <v>5000000</v>
      </c>
      <c s="13"/>
      <c s="17">
        <v>2</v>
      </c>
      <c s="17" t="s">
        <v>8</v>
      </c>
      <c s="17" t="s">
        <v>79</v>
      </c>
      <c s="9"/>
      <c s="4" t="s">
        <v>1257</v>
      </c>
      <c s="4" t="s">
        <v>591</v>
      </c>
      <c s="4" t="s">
        <v>6</v>
      </c>
      <c s="4" t="s">
        <v>6</v>
      </c>
      <c s="17" t="s">
        <v>1019</v>
      </c>
      <c s="25" t="str">
        <f t="shared" si="7"/>
        <v>2.B FE</v>
      </c>
    </row>
    <row>
      <c r="B45" s="4" t="s">
        <v>501</v>
      </c>
      <c s="4" t="s">
        <v>1171</v>
      </c>
      <c s="10" t="s">
        <v>83</v>
      </c>
      <c s="17"/>
      <c s="24">
        <v>45348</v>
      </c>
      <c s="4" t="s">
        <v>1256</v>
      </c>
      <c s="9"/>
      <c s="13">
        <v>1996860</v>
      </c>
      <c s="13">
        <v>2000000</v>
      </c>
      <c s="13">
        <v>28189</v>
      </c>
      <c s="17">
        <v>2</v>
      </c>
      <c s="17" t="s">
        <v>8</v>
      </c>
      <c s="17" t="s">
        <v>79</v>
      </c>
      <c s="9"/>
      <c s="4" t="s">
        <v>6</v>
      </c>
      <c s="4" t="s">
        <v>916</v>
      </c>
      <c s="4" t="s">
        <v>6</v>
      </c>
      <c s="4" t="s">
        <v>6</v>
      </c>
      <c s="17" t="s">
        <v>1019</v>
      </c>
      <c s="25" t="str">
        <f t="shared" si="7"/>
        <v>2.B FE</v>
      </c>
    </row>
    <row>
      <c r="B46" s="4" t="s">
        <v>832</v>
      </c>
      <c s="4" t="s">
        <v>1172</v>
      </c>
      <c s="10" t="s">
        <v>1025</v>
      </c>
      <c s="17"/>
      <c s="24">
        <v>45348</v>
      </c>
      <c s="4" t="s">
        <v>1258</v>
      </c>
      <c s="9"/>
      <c s="13">
        <v>2989560</v>
      </c>
      <c s="13">
        <v>3000000</v>
      </c>
      <c s="13"/>
      <c s="17">
        <v>1</v>
      </c>
      <c s="17" t="s">
        <v>81</v>
      </c>
      <c s="17" t="s">
        <v>79</v>
      </c>
      <c s="9"/>
      <c s="4" t="s">
        <v>917</v>
      </c>
      <c s="10" t="s">
        <v>1259</v>
      </c>
      <c s="10" t="s">
        <v>1259</v>
      </c>
      <c s="4" t="s">
        <v>6</v>
      </c>
      <c s="17" t="s">
        <v>1019</v>
      </c>
      <c s="25" t="str">
        <f t="shared" si="7"/>
        <v>1.F FE</v>
      </c>
    </row>
    <row>
      <c r="B47" s="4" t="s">
        <v>1260</v>
      </c>
      <c s="4" t="s">
        <v>11</v>
      </c>
      <c s="10" t="s">
        <v>256</v>
      </c>
      <c s="17"/>
      <c s="24">
        <v>45351</v>
      </c>
      <c s="4" t="s">
        <v>1256</v>
      </c>
      <c s="9"/>
      <c s="13">
        <v>2993635</v>
      </c>
      <c s="13">
        <v>3000000</v>
      </c>
      <c s="13">
        <v>29750</v>
      </c>
      <c s="17">
        <v>2</v>
      </c>
      <c s="17" t="s">
        <v>351</v>
      </c>
      <c s="17" t="s">
        <v>79</v>
      </c>
      <c s="9"/>
      <c s="4" t="s">
        <v>1173</v>
      </c>
      <c s="10" t="s">
        <v>360</v>
      </c>
      <c s="4" t="s">
        <v>6</v>
      </c>
      <c s="4" t="s">
        <v>6</v>
      </c>
      <c s="17" t="s">
        <v>1019</v>
      </c>
      <c s="25" t="str">
        <f t="shared" si="7"/>
        <v>2.C FE</v>
      </c>
    </row>
    <row>
      <c r="B48" s="4" t="s">
        <v>257</v>
      </c>
      <c s="4" t="s">
        <v>12</v>
      </c>
      <c s="10" t="s">
        <v>592</v>
      </c>
      <c s="17"/>
      <c s="24">
        <v>45356</v>
      </c>
      <c s="4" t="s">
        <v>431</v>
      </c>
      <c s="9"/>
      <c s="13">
        <v>1496835</v>
      </c>
      <c s="13">
        <v>1500000</v>
      </c>
      <c s="13"/>
      <c s="17">
        <v>2</v>
      </c>
      <c s="17" t="s">
        <v>351</v>
      </c>
      <c s="17" t="s">
        <v>79</v>
      </c>
      <c s="9"/>
      <c s="4" t="s">
        <v>675</v>
      </c>
      <c s="4" t="s">
        <v>258</v>
      </c>
      <c s="4" t="s">
        <v>253</v>
      </c>
      <c s="4" t="s">
        <v>6</v>
      </c>
      <c s="17" t="s">
        <v>1019</v>
      </c>
      <c s="25" t="str">
        <f t="shared" si="7"/>
        <v>2.C FE</v>
      </c>
    </row>
    <row>
      <c r="B49" s="4" t="s">
        <v>593</v>
      </c>
      <c s="4" t="s">
        <v>918</v>
      </c>
      <c s="10" t="s">
        <v>84</v>
      </c>
      <c s="17"/>
      <c s="24">
        <v>45328</v>
      </c>
      <c s="4" t="s">
        <v>359</v>
      </c>
      <c s="9"/>
      <c s="13">
        <v>3000000</v>
      </c>
      <c s="13">
        <v>3000000</v>
      </c>
      <c s="13"/>
      <c s="17">
        <v>1</v>
      </c>
      <c s="17" t="s">
        <v>428</v>
      </c>
      <c s="17" t="s">
        <v>79</v>
      </c>
      <c s="9"/>
      <c s="4" t="s">
        <v>361</v>
      </c>
      <c s="4" t="s">
        <v>259</v>
      </c>
      <c s="4" t="s">
        <v>6</v>
      </c>
      <c s="4" t="s">
        <v>6</v>
      </c>
      <c s="17" t="s">
        <v>1019</v>
      </c>
      <c s="25" t="str">
        <f t="shared" si="7"/>
        <v>1.G FE</v>
      </c>
    </row>
    <row>
      <c r="B50" s="4" t="s">
        <v>1174</v>
      </c>
      <c s="4" t="s">
        <v>676</v>
      </c>
      <c s="10" t="s">
        <v>13</v>
      </c>
      <c s="17"/>
      <c s="24">
        <v>45322</v>
      </c>
      <c s="4" t="s">
        <v>246</v>
      </c>
      <c s="9"/>
      <c s="13">
        <v>2105460</v>
      </c>
      <c s="13">
        <v>2000000</v>
      </c>
      <c s="13">
        <v>58348</v>
      </c>
      <c s="17">
        <v>2</v>
      </c>
      <c s="17" t="s">
        <v>1018</v>
      </c>
      <c s="17" t="s">
        <v>79</v>
      </c>
      <c s="9"/>
      <c s="4" t="s">
        <v>6</v>
      </c>
      <c s="10" t="s">
        <v>260</v>
      </c>
      <c s="4" t="s">
        <v>253</v>
      </c>
      <c s="4" t="s">
        <v>6</v>
      </c>
      <c s="17" t="s">
        <v>1019</v>
      </c>
      <c s="25" t="str">
        <f t="shared" si="7"/>
        <v>2.A FE</v>
      </c>
    </row>
    <row>
      <c r="B51" s="4" t="s">
        <v>171</v>
      </c>
      <c s="4" t="s">
        <v>594</v>
      </c>
      <c s="10" t="s">
        <v>502</v>
      </c>
      <c s="17"/>
      <c s="24">
        <v>45322</v>
      </c>
      <c s="4" t="s">
        <v>246</v>
      </c>
      <c s="9"/>
      <c s="13">
        <v>1907220</v>
      </c>
      <c s="13">
        <v>2000000</v>
      </c>
      <c s="13">
        <v>38967</v>
      </c>
      <c s="17">
        <v>1</v>
      </c>
      <c s="17" t="s">
        <v>428</v>
      </c>
      <c s="17" t="s">
        <v>79</v>
      </c>
      <c s="9"/>
      <c s="4" t="s">
        <v>677</v>
      </c>
      <c s="4" t="s">
        <v>503</v>
      </c>
      <c s="4" t="s">
        <v>6</v>
      </c>
      <c s="4" t="s">
        <v>6</v>
      </c>
      <c s="17" t="s">
        <v>1019</v>
      </c>
      <c s="25" t="str">
        <f t="shared" si="7"/>
        <v>1.G FE</v>
      </c>
    </row>
    <row>
      <c r="B52" s="4" t="s">
        <v>504</v>
      </c>
      <c s="4" t="s">
        <v>678</v>
      </c>
      <c s="10" t="s">
        <v>1175</v>
      </c>
      <c s="17"/>
      <c s="24">
        <v>45293</v>
      </c>
      <c s="4" t="s">
        <v>431</v>
      </c>
      <c s="9"/>
      <c s="13">
        <v>4988400</v>
      </c>
      <c s="13">
        <v>5000000</v>
      </c>
      <c s="13"/>
      <c s="17">
        <v>1</v>
      </c>
      <c s="17" t="s">
        <v>1093</v>
      </c>
      <c s="17" t="s">
        <v>79</v>
      </c>
      <c s="9"/>
      <c s="4" t="s">
        <v>919</v>
      </c>
      <c s="4" t="s">
        <v>1098</v>
      </c>
      <c s="4" t="s">
        <v>6</v>
      </c>
      <c s="4" t="s">
        <v>6</v>
      </c>
      <c s="17" t="s">
        <v>1019</v>
      </c>
      <c s="25" t="str">
        <f t="shared" si="7"/>
        <v>1.E FE</v>
      </c>
    </row>
    <row>
      <c r="B53" s="4" t="s">
        <v>833</v>
      </c>
      <c s="4" t="s">
        <v>85</v>
      </c>
      <c s="10" t="s">
        <v>172</v>
      </c>
      <c s="17"/>
      <c s="24">
        <v>45322</v>
      </c>
      <c s="4" t="s">
        <v>246</v>
      </c>
      <c s="9"/>
      <c s="13">
        <v>2096840</v>
      </c>
      <c s="13">
        <v>2000000</v>
      </c>
      <c s="13">
        <v>46047</v>
      </c>
      <c s="17">
        <v>2</v>
      </c>
      <c s="17" t="s">
        <v>1018</v>
      </c>
      <c s="17" t="s">
        <v>79</v>
      </c>
      <c s="9"/>
      <c s="4" t="s">
        <v>6</v>
      </c>
      <c s="4" t="s">
        <v>595</v>
      </c>
      <c s="4" t="s">
        <v>253</v>
      </c>
      <c s="4" t="s">
        <v>6</v>
      </c>
      <c s="17" t="s">
        <v>1019</v>
      </c>
      <c s="25" t="str">
        <f t="shared" si="7"/>
        <v>2.A FE</v>
      </c>
    </row>
    <row>
      <c r="B54" s="4" t="s">
        <v>1176</v>
      </c>
      <c s="4" t="s">
        <v>1026</v>
      </c>
      <c s="10" t="s">
        <v>1261</v>
      </c>
      <c s="17"/>
      <c s="24">
        <v>45322</v>
      </c>
      <c s="4" t="s">
        <v>246</v>
      </c>
      <c s="9"/>
      <c s="13">
        <v>2062560</v>
      </c>
      <c s="13">
        <v>2000000</v>
      </c>
      <c s="13">
        <v>34956</v>
      </c>
      <c s="17">
        <v>1</v>
      </c>
      <c s="17" t="s">
        <v>1093</v>
      </c>
      <c s="17" t="s">
        <v>79</v>
      </c>
      <c s="9"/>
      <c s="4" t="s">
        <v>14</v>
      </c>
      <c s="4" t="s">
        <v>432</v>
      </c>
      <c s="4" t="s">
        <v>6</v>
      </c>
      <c s="4" t="s">
        <v>6</v>
      </c>
      <c s="17" t="s">
        <v>1019</v>
      </c>
      <c s="25" t="str">
        <f t="shared" si="7"/>
        <v>1.E FE</v>
      </c>
    </row>
    <row>
      <c r="B55" s="4" t="s">
        <v>261</v>
      </c>
      <c s="4" t="s">
        <v>15</v>
      </c>
      <c s="10" t="s">
        <v>761</v>
      </c>
      <c s="17"/>
      <c s="24">
        <v>45343</v>
      </c>
      <c s="4" t="s">
        <v>262</v>
      </c>
      <c s="9"/>
      <c s="13">
        <v>4993960</v>
      </c>
      <c s="13">
        <v>5000000</v>
      </c>
      <c s="13"/>
      <c s="17">
        <v>1</v>
      </c>
      <c s="17" t="s">
        <v>1093</v>
      </c>
      <c s="17" t="s">
        <v>79</v>
      </c>
      <c s="9"/>
      <c s="4" t="s">
        <v>14</v>
      </c>
      <c s="4" t="s">
        <v>432</v>
      </c>
      <c s="4" t="s">
        <v>6</v>
      </c>
      <c s="4" t="s">
        <v>6</v>
      </c>
      <c s="17" t="s">
        <v>1019</v>
      </c>
      <c s="25" t="str">
        <f t="shared" si="7"/>
        <v>1.E FE</v>
      </c>
    </row>
    <row>
      <c r="B56" s="4" t="s">
        <v>596</v>
      </c>
      <c s="4" t="s">
        <v>1262</v>
      </c>
      <c s="10" t="s">
        <v>1027</v>
      </c>
      <c s="17"/>
      <c s="24">
        <v>45322</v>
      </c>
      <c s="4" t="s">
        <v>262</v>
      </c>
      <c s="9"/>
      <c s="13">
        <v>11953020</v>
      </c>
      <c s="13">
        <v>12000000</v>
      </c>
      <c s="13">
        <v>7275</v>
      </c>
      <c s="17">
        <v>1</v>
      </c>
      <c s="17" t="s">
        <v>81</v>
      </c>
      <c s="17" t="s">
        <v>79</v>
      </c>
      <c s="9"/>
      <c s="4" t="s">
        <v>173</v>
      </c>
      <c s="4" t="s">
        <v>16</v>
      </c>
      <c s="4" t="s">
        <v>6</v>
      </c>
      <c s="4" t="s">
        <v>6</v>
      </c>
      <c s="17" t="s">
        <v>1019</v>
      </c>
      <c s="25" t="str">
        <f t="shared" si="7"/>
        <v>1.F FE</v>
      </c>
    </row>
    <row>
      <c r="B57" s="4" t="s">
        <v>920</v>
      </c>
      <c s="4" t="s">
        <v>433</v>
      </c>
      <c s="10" t="s">
        <v>921</v>
      </c>
      <c s="17"/>
      <c s="24">
        <v>45327</v>
      </c>
      <c s="10" t="s">
        <v>17</v>
      </c>
      <c s="9"/>
      <c s="13">
        <v>2997330</v>
      </c>
      <c s="13">
        <v>3000000</v>
      </c>
      <c s="13"/>
      <c s="17">
        <v>1</v>
      </c>
      <c s="17" t="s">
        <v>428</v>
      </c>
      <c s="17" t="s">
        <v>79</v>
      </c>
      <c s="9"/>
      <c s="4" t="s">
        <v>86</v>
      </c>
      <c s="4" t="s">
        <v>1177</v>
      </c>
      <c s="4" t="s">
        <v>253</v>
      </c>
      <c s="4" t="s">
        <v>6</v>
      </c>
      <c s="17" t="s">
        <v>1019</v>
      </c>
      <c s="25" t="str">
        <f t="shared" si="7"/>
        <v>1.G FE</v>
      </c>
    </row>
    <row>
      <c r="B58" s="4" t="s">
        <v>1263</v>
      </c>
      <c s="4" t="s">
        <v>1264</v>
      </c>
      <c s="10" t="s">
        <v>834</v>
      </c>
      <c s="17"/>
      <c s="24">
        <v>45337</v>
      </c>
      <c s="4" t="s">
        <v>359</v>
      </c>
      <c s="9"/>
      <c s="13">
        <v>4990550</v>
      </c>
      <c s="13">
        <v>5000000</v>
      </c>
      <c s="13"/>
      <c s="17">
        <v>2</v>
      </c>
      <c s="17" t="s">
        <v>8</v>
      </c>
      <c s="17" t="s">
        <v>79</v>
      </c>
      <c s="9"/>
      <c s="4" t="s">
        <v>835</v>
      </c>
      <c s="4" t="s">
        <v>762</v>
      </c>
      <c s="4" t="s">
        <v>6</v>
      </c>
      <c s="4" t="s">
        <v>6</v>
      </c>
      <c s="17" t="s">
        <v>1019</v>
      </c>
      <c s="25" t="str">
        <f t="shared" si="7"/>
        <v>2.B FE</v>
      </c>
    </row>
    <row>
      <c r="B59" s="4" t="s">
        <v>263</v>
      </c>
      <c s="4" t="s">
        <v>1028</v>
      </c>
      <c s="10" t="s">
        <v>362</v>
      </c>
      <c s="17"/>
      <c s="24">
        <v>45301</v>
      </c>
      <c s="4" t="s">
        <v>359</v>
      </c>
      <c s="9"/>
      <c s="13">
        <v>4983000</v>
      </c>
      <c s="13">
        <v>5000000</v>
      </c>
      <c s="13"/>
      <c s="17">
        <v>2</v>
      </c>
      <c s="17" t="s">
        <v>8</v>
      </c>
      <c s="17" t="s">
        <v>79</v>
      </c>
      <c s="9"/>
      <c s="4" t="s">
        <v>87</v>
      </c>
      <c s="4" t="s">
        <v>505</v>
      </c>
      <c s="4" t="s">
        <v>6</v>
      </c>
      <c s="4" t="s">
        <v>6</v>
      </c>
      <c s="17" t="s">
        <v>1019</v>
      </c>
      <c s="25" t="str">
        <f t="shared" si="7"/>
        <v>2.B FE</v>
      </c>
    </row>
    <row>
      <c r="B60" s="4" t="s">
        <v>836</v>
      </c>
      <c s="4" t="s">
        <v>363</v>
      </c>
      <c s="10" t="s">
        <v>506</v>
      </c>
      <c s="17"/>
      <c s="24">
        <v>45322</v>
      </c>
      <c s="4" t="s">
        <v>246</v>
      </c>
      <c s="9"/>
      <c s="13">
        <v>2058240</v>
      </c>
      <c s="13">
        <v>2000000</v>
      </c>
      <c s="13">
        <v>6526</v>
      </c>
      <c s="17">
        <v>2</v>
      </c>
      <c s="17" t="s">
        <v>1018</v>
      </c>
      <c s="17" t="s">
        <v>79</v>
      </c>
      <c s="9"/>
      <c s="4" t="s">
        <v>507</v>
      </c>
      <c s="10" t="s">
        <v>508</v>
      </c>
      <c s="4" t="s">
        <v>6</v>
      </c>
      <c s="4" t="s">
        <v>6</v>
      </c>
      <c s="17" t="s">
        <v>1019</v>
      </c>
      <c s="25" t="str">
        <f t="shared" si="7"/>
        <v>2.A FE</v>
      </c>
    </row>
    <row>
      <c r="B61" s="4" t="s">
        <v>1178</v>
      </c>
      <c s="4" t="s">
        <v>18</v>
      </c>
      <c s="10" t="s">
        <v>922</v>
      </c>
      <c s="17"/>
      <c s="24">
        <v>45322</v>
      </c>
      <c s="4" t="s">
        <v>246</v>
      </c>
      <c s="9"/>
      <c s="13">
        <v>1993720</v>
      </c>
      <c s="13">
        <v>2000000</v>
      </c>
      <c s="13">
        <v>29425</v>
      </c>
      <c s="17">
        <v>1</v>
      </c>
      <c s="17" t="s">
        <v>81</v>
      </c>
      <c s="17" t="s">
        <v>79</v>
      </c>
      <c s="9"/>
      <c s="4" t="s">
        <v>509</v>
      </c>
      <c s="4" t="s">
        <v>1265</v>
      </c>
      <c s="4" t="s">
        <v>6</v>
      </c>
      <c s="4" t="s">
        <v>6</v>
      </c>
      <c s="17" t="s">
        <v>1019</v>
      </c>
      <c s="25" t="str">
        <f t="shared" si="7"/>
        <v>1.F FE</v>
      </c>
    </row>
    <row>
      <c r="B62" s="4" t="s">
        <v>174</v>
      </c>
      <c s="4" t="s">
        <v>175</v>
      </c>
      <c s="10" t="s">
        <v>176</v>
      </c>
      <c s="17"/>
      <c s="24">
        <v>45348</v>
      </c>
      <c s="10" t="s">
        <v>822</v>
      </c>
      <c s="9"/>
      <c s="13">
        <v>1999800</v>
      </c>
      <c s="13">
        <v>2000000</v>
      </c>
      <c s="13"/>
      <c s="17">
        <v>2</v>
      </c>
      <c s="17" t="s">
        <v>8</v>
      </c>
      <c s="17" t="s">
        <v>79</v>
      </c>
      <c s="9"/>
      <c s="4" t="s">
        <v>923</v>
      </c>
      <c s="4" t="s">
        <v>88</v>
      </c>
      <c s="4" t="s">
        <v>6</v>
      </c>
      <c s="4" t="s">
        <v>6</v>
      </c>
      <c s="17" t="s">
        <v>1019</v>
      </c>
      <c s="25" t="str">
        <f t="shared" si="7"/>
        <v>2.B FE</v>
      </c>
    </row>
    <row>
      <c r="B63" s="4" t="s">
        <v>510</v>
      </c>
      <c s="4" t="s">
        <v>1179</v>
      </c>
      <c s="10" t="s">
        <v>1029</v>
      </c>
      <c s="17"/>
      <c s="24">
        <v>45322</v>
      </c>
      <c s="4" t="s">
        <v>246</v>
      </c>
      <c s="9"/>
      <c s="13">
        <v>2056660</v>
      </c>
      <c s="13">
        <v>2000000</v>
      </c>
      <c s="13">
        <v>34283</v>
      </c>
      <c s="17">
        <v>1</v>
      </c>
      <c s="17" t="s">
        <v>671</v>
      </c>
      <c s="17" t="s">
        <v>79</v>
      </c>
      <c s="9"/>
      <c s="4" t="s">
        <v>1099</v>
      </c>
      <c s="10" t="s">
        <v>1100</v>
      </c>
      <c s="4" t="s">
        <v>6</v>
      </c>
      <c s="4" t="s">
        <v>6</v>
      </c>
      <c s="17" t="s">
        <v>1019</v>
      </c>
      <c s="25" t="str">
        <f t="shared" si="7"/>
        <v>1.D FE</v>
      </c>
    </row>
    <row>
      <c r="B64" s="4" t="s">
        <v>924</v>
      </c>
      <c s="4" t="s">
        <v>364</v>
      </c>
      <c s="10" t="s">
        <v>19</v>
      </c>
      <c s="17"/>
      <c s="24">
        <v>45362</v>
      </c>
      <c s="4" t="s">
        <v>431</v>
      </c>
      <c s="9"/>
      <c s="13">
        <v>2998200</v>
      </c>
      <c s="13">
        <v>3000000</v>
      </c>
      <c s="13"/>
      <c s="17">
        <v>2</v>
      </c>
      <c s="17" t="s">
        <v>8</v>
      </c>
      <c s="17" t="s">
        <v>79</v>
      </c>
      <c s="9"/>
      <c s="4" t="s">
        <v>1180</v>
      </c>
      <c s="4" t="s">
        <v>1030</v>
      </c>
      <c s="4" t="s">
        <v>6</v>
      </c>
      <c s="4" t="s">
        <v>6</v>
      </c>
      <c s="17" t="s">
        <v>1019</v>
      </c>
      <c s="25" t="str">
        <f t="shared" si="7"/>
        <v>2.B FE</v>
      </c>
    </row>
    <row>
      <c r="B65" s="4" t="s">
        <v>1266</v>
      </c>
      <c s="4" t="s">
        <v>1267</v>
      </c>
      <c s="10" t="s">
        <v>89</v>
      </c>
      <c s="17"/>
      <c s="24">
        <v>45348</v>
      </c>
      <c s="4" t="s">
        <v>1256</v>
      </c>
      <c s="9"/>
      <c s="13">
        <v>4999650</v>
      </c>
      <c s="13">
        <v>5000000</v>
      </c>
      <c s="13">
        <v>79958</v>
      </c>
      <c s="17">
        <v>2</v>
      </c>
      <c s="17" t="s">
        <v>351</v>
      </c>
      <c s="17" t="s">
        <v>79</v>
      </c>
      <c s="9"/>
      <c s="4" t="s">
        <v>679</v>
      </c>
      <c s="4" t="s">
        <v>365</v>
      </c>
      <c s="4" t="s">
        <v>6</v>
      </c>
      <c s="4" t="s">
        <v>6</v>
      </c>
      <c s="17" t="s">
        <v>1019</v>
      </c>
      <c s="25" t="str">
        <f t="shared" si="7"/>
        <v>2.C FE</v>
      </c>
    </row>
    <row>
      <c r="B66" s="4" t="s">
        <v>264</v>
      </c>
      <c s="4" t="s">
        <v>837</v>
      </c>
      <c s="10" t="s">
        <v>511</v>
      </c>
      <c s="17"/>
      <c s="24">
        <v>45320</v>
      </c>
      <c s="4" t="s">
        <v>925</v>
      </c>
      <c s="9"/>
      <c s="13">
        <v>4993322</v>
      </c>
      <c s="13">
        <v>5009000</v>
      </c>
      <c s="13"/>
      <c s="17">
        <v>2</v>
      </c>
      <c s="17" t="s">
        <v>8</v>
      </c>
      <c s="17" t="s">
        <v>79</v>
      </c>
      <c s="9"/>
      <c s="4" t="s">
        <v>512</v>
      </c>
      <c s="4" t="s">
        <v>90</v>
      </c>
      <c s="4" t="s">
        <v>6</v>
      </c>
      <c s="4" t="s">
        <v>6</v>
      </c>
      <c s="17" t="s">
        <v>1019</v>
      </c>
      <c s="25" t="str">
        <f t="shared" si="7"/>
        <v>2.B FE</v>
      </c>
    </row>
    <row>
      <c r="B67" s="4" t="s">
        <v>597</v>
      </c>
      <c s="4" t="s">
        <v>680</v>
      </c>
      <c s="10" t="s">
        <v>598</v>
      </c>
      <c s="17"/>
      <c s="24">
        <v>45322</v>
      </c>
      <c s="4" t="s">
        <v>246</v>
      </c>
      <c s="9"/>
      <c s="13">
        <v>1987460</v>
      </c>
      <c s="13">
        <v>2000000</v>
      </c>
      <c s="13">
        <v>17622</v>
      </c>
      <c s="17">
        <v>2</v>
      </c>
      <c s="17" t="s">
        <v>8</v>
      </c>
      <c s="17" t="s">
        <v>79</v>
      </c>
      <c s="9"/>
      <c s="4" t="s">
        <v>512</v>
      </c>
      <c s="4" t="s">
        <v>90</v>
      </c>
      <c s="4" t="s">
        <v>6</v>
      </c>
      <c s="4" t="s">
        <v>6</v>
      </c>
      <c s="17" t="s">
        <v>1019</v>
      </c>
      <c s="25" t="str">
        <f t="shared" si="7"/>
        <v>2.B FE</v>
      </c>
    </row>
    <row>
      <c r="B68" s="4" t="s">
        <v>926</v>
      </c>
      <c s="4" t="s">
        <v>763</v>
      </c>
      <c s="10" t="s">
        <v>434</v>
      </c>
      <c s="17"/>
      <c s="24">
        <v>45362</v>
      </c>
      <c s="10" t="s">
        <v>17</v>
      </c>
      <c s="9"/>
      <c s="13">
        <v>2996100</v>
      </c>
      <c s="13">
        <v>3000000</v>
      </c>
      <c s="13"/>
      <c s="17">
        <v>2</v>
      </c>
      <c s="17" t="s">
        <v>8</v>
      </c>
      <c s="17" t="s">
        <v>79</v>
      </c>
      <c s="9"/>
      <c s="4" t="s">
        <v>435</v>
      </c>
      <c s="4" t="s">
        <v>681</v>
      </c>
      <c s="4" t="s">
        <v>6</v>
      </c>
      <c s="4" t="s">
        <v>6</v>
      </c>
      <c s="17" t="s">
        <v>1019</v>
      </c>
      <c s="25" t="str">
        <f t="shared" si="7"/>
        <v>2.B FE</v>
      </c>
    </row>
    <row>
      <c r="B69" s="4" t="s">
        <v>1268</v>
      </c>
      <c s="4" t="s">
        <v>177</v>
      </c>
      <c s="10" t="s">
        <v>436</v>
      </c>
      <c s="17"/>
      <c s="24">
        <v>45316</v>
      </c>
      <c s="4" t="s">
        <v>925</v>
      </c>
      <c s="9"/>
      <c s="13">
        <v>4998250</v>
      </c>
      <c s="13">
        <v>5000000</v>
      </c>
      <c s="13"/>
      <c s="17">
        <v>1</v>
      </c>
      <c s="17" t="s">
        <v>428</v>
      </c>
      <c s="17" t="s">
        <v>79</v>
      </c>
      <c s="9"/>
      <c s="4" t="s">
        <v>764</v>
      </c>
      <c s="10" t="s">
        <v>1031</v>
      </c>
      <c s="4" t="s">
        <v>6</v>
      </c>
      <c s="4" t="s">
        <v>6</v>
      </c>
      <c s="17" t="s">
        <v>1019</v>
      </c>
      <c s="25" t="str">
        <f t="shared" si="7"/>
        <v>1.G FE</v>
      </c>
    </row>
    <row>
      <c r="B70" s="4" t="s">
        <v>513</v>
      </c>
      <c s="4" t="s">
        <v>1032</v>
      </c>
      <c s="10" t="s">
        <v>1033</v>
      </c>
      <c s="17"/>
      <c s="24">
        <v>45322</v>
      </c>
      <c s="4" t="s">
        <v>246</v>
      </c>
      <c s="9"/>
      <c s="13">
        <v>1813320</v>
      </c>
      <c s="13">
        <v>2000000</v>
      </c>
      <c s="13">
        <v>24200</v>
      </c>
      <c s="17">
        <v>1</v>
      </c>
      <c s="17" t="s">
        <v>1093</v>
      </c>
      <c s="17" t="s">
        <v>79</v>
      </c>
      <c s="9"/>
      <c s="4" t="s">
        <v>1269</v>
      </c>
      <c s="4" t="s">
        <v>366</v>
      </c>
      <c s="4" t="s">
        <v>253</v>
      </c>
      <c s="4" t="s">
        <v>6</v>
      </c>
      <c s="17" t="s">
        <v>1019</v>
      </c>
      <c s="25" t="str">
        <f t="shared" si="7"/>
        <v>1.E FE</v>
      </c>
    </row>
    <row>
      <c r="B71" s="4" t="s">
        <v>838</v>
      </c>
      <c s="4" t="s">
        <v>514</v>
      </c>
      <c s="10" t="s">
        <v>367</v>
      </c>
      <c s="17"/>
      <c s="24">
        <v>45342</v>
      </c>
      <c s="10" t="s">
        <v>77</v>
      </c>
      <c s="9"/>
      <c s="13">
        <v>2963640</v>
      </c>
      <c s="13">
        <v>3000000</v>
      </c>
      <c s="13"/>
      <c s="17">
        <v>2</v>
      </c>
      <c s="17" t="s">
        <v>8</v>
      </c>
      <c s="17" t="s">
        <v>79</v>
      </c>
      <c s="9"/>
      <c s="4" t="s">
        <v>20</v>
      </c>
      <c s="10" t="s">
        <v>21</v>
      </c>
      <c s="4" t="s">
        <v>6</v>
      </c>
      <c s="4" t="s">
        <v>6</v>
      </c>
      <c s="17" t="s">
        <v>1019</v>
      </c>
      <c s="25" t="str">
        <f t="shared" si="7"/>
        <v>2.B FE</v>
      </c>
    </row>
    <row>
      <c r="B72" s="4" t="s">
        <v>1270</v>
      </c>
      <c s="4" t="s">
        <v>515</v>
      </c>
      <c s="10" t="s">
        <v>1181</v>
      </c>
      <c s="17"/>
      <c s="24">
        <v>45342</v>
      </c>
      <c s="10" t="s">
        <v>77</v>
      </c>
      <c s="9"/>
      <c s="13">
        <v>1973960</v>
      </c>
      <c s="13">
        <v>2000000</v>
      </c>
      <c s="13"/>
      <c s="17">
        <v>2</v>
      </c>
      <c s="17" t="s">
        <v>8</v>
      </c>
      <c s="17" t="s">
        <v>79</v>
      </c>
      <c s="9"/>
      <c s="4" t="s">
        <v>20</v>
      </c>
      <c s="10" t="s">
        <v>21</v>
      </c>
      <c s="4" t="s">
        <v>6</v>
      </c>
      <c s="4" t="s">
        <v>6</v>
      </c>
      <c s="17" t="s">
        <v>1019</v>
      </c>
      <c s="25" t="str">
        <f t="shared" si="7"/>
        <v>2.B FE</v>
      </c>
    </row>
    <row>
      <c r="B73" s="4" t="s">
        <v>265</v>
      </c>
      <c s="4" t="s">
        <v>91</v>
      </c>
      <c s="10" t="s">
        <v>437</v>
      </c>
      <c s="17"/>
      <c s="24">
        <v>45299</v>
      </c>
      <c s="10" t="s">
        <v>17</v>
      </c>
      <c s="9"/>
      <c s="13">
        <v>6991810</v>
      </c>
      <c s="13">
        <v>7000000</v>
      </c>
      <c s="13"/>
      <c s="17">
        <v>1</v>
      </c>
      <c s="17" t="s">
        <v>81</v>
      </c>
      <c s="17" t="s">
        <v>79</v>
      </c>
      <c s="9"/>
      <c s="4" t="s">
        <v>839</v>
      </c>
      <c s="10" t="s">
        <v>92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74" s="4" t="s">
        <v>599</v>
      </c>
      <c s="4" t="s">
        <v>1101</v>
      </c>
      <c s="10" t="s">
        <v>1182</v>
      </c>
      <c s="17"/>
      <c s="24">
        <v>45293</v>
      </c>
      <c s="10" t="s">
        <v>822</v>
      </c>
      <c s="9"/>
      <c s="13">
        <v>7985120</v>
      </c>
      <c s="13">
        <v>8000000</v>
      </c>
      <c s="13"/>
      <c s="17">
        <v>1</v>
      </c>
      <c s="17" t="s">
        <v>671</v>
      </c>
      <c s="17" t="s">
        <v>79</v>
      </c>
      <c s="9"/>
      <c s="4" t="s">
        <v>927</v>
      </c>
      <c s="10" t="s">
        <v>516</v>
      </c>
      <c s="4" t="s">
        <v>253</v>
      </c>
      <c s="4" t="s">
        <v>6</v>
      </c>
      <c s="17" t="s">
        <v>1019</v>
      </c>
      <c s="25" t="str">
        <f t="shared" si="7"/>
        <v>1.D FE</v>
      </c>
    </row>
    <row>
      <c r="B75" s="4" t="s">
        <v>928</v>
      </c>
      <c s="4" t="s">
        <v>929</v>
      </c>
      <c s="10" t="s">
        <v>1271</v>
      </c>
      <c s="17"/>
      <c s="24">
        <v>45322</v>
      </c>
      <c s="4" t="s">
        <v>246</v>
      </c>
      <c s="9"/>
      <c s="13">
        <v>1044350</v>
      </c>
      <c s="13">
        <v>1000000</v>
      </c>
      <c s="13">
        <v>22358</v>
      </c>
      <c s="17">
        <v>2</v>
      </c>
      <c s="17" t="s">
        <v>351</v>
      </c>
      <c s="17" t="s">
        <v>79</v>
      </c>
      <c s="9"/>
      <c s="4" t="s">
        <v>930</v>
      </c>
      <c s="4" t="s">
        <v>840</v>
      </c>
      <c s="4" t="s">
        <v>6</v>
      </c>
      <c s="4" t="s">
        <v>6</v>
      </c>
      <c s="17" t="s">
        <v>1019</v>
      </c>
      <c s="25" t="str">
        <f t="shared" si="7"/>
        <v>2.C FE</v>
      </c>
    </row>
    <row>
      <c r="B76" s="4" t="s">
        <v>1272</v>
      </c>
      <c s="4" t="s">
        <v>1273</v>
      </c>
      <c s="10" t="s">
        <v>931</v>
      </c>
      <c s="17"/>
      <c s="24">
        <v>45362</v>
      </c>
      <c s="10" t="s">
        <v>17</v>
      </c>
      <c s="9"/>
      <c s="13">
        <v>2996640</v>
      </c>
      <c s="13">
        <v>3000000</v>
      </c>
      <c s="13"/>
      <c s="17">
        <v>2</v>
      </c>
      <c s="17" t="s">
        <v>8</v>
      </c>
      <c s="17" t="s">
        <v>79</v>
      </c>
      <c s="9"/>
      <c s="4" t="s">
        <v>517</v>
      </c>
      <c s="4" t="s">
        <v>682</v>
      </c>
      <c s="4" t="s">
        <v>6</v>
      </c>
      <c s="4" t="s">
        <v>6</v>
      </c>
      <c s="17" t="s">
        <v>1019</v>
      </c>
      <c s="25" t="str">
        <f t="shared" si="7"/>
        <v>2.B FE</v>
      </c>
    </row>
    <row>
      <c r="B77" s="4" t="s">
        <v>266</v>
      </c>
      <c s="4" t="s">
        <v>683</v>
      </c>
      <c s="10" t="s">
        <v>267</v>
      </c>
      <c s="17"/>
      <c s="24">
        <v>45322</v>
      </c>
      <c s="4" t="s">
        <v>246</v>
      </c>
      <c s="9"/>
      <c s="13">
        <v>1878760</v>
      </c>
      <c s="13">
        <v>2000000</v>
      </c>
      <c s="13">
        <v>20339</v>
      </c>
      <c s="17">
        <v>1</v>
      </c>
      <c s="17" t="s">
        <v>1093</v>
      </c>
      <c s="17" t="s">
        <v>79</v>
      </c>
      <c s="9"/>
      <c s="4" t="s">
        <v>22</v>
      </c>
      <c s="10" t="s">
        <v>600</v>
      </c>
      <c s="10" t="s">
        <v>684</v>
      </c>
      <c s="4" t="s">
        <v>6</v>
      </c>
      <c s="17" t="s">
        <v>1019</v>
      </c>
      <c s="25" t="str">
        <f t="shared" si="7"/>
        <v>1.E FE</v>
      </c>
    </row>
    <row>
      <c r="B78" s="4" t="s">
        <v>601</v>
      </c>
      <c s="4" t="s">
        <v>1034</v>
      </c>
      <c s="10" t="s">
        <v>368</v>
      </c>
      <c s="17"/>
      <c s="24">
        <v>45320</v>
      </c>
      <c s="10" t="s">
        <v>822</v>
      </c>
      <c s="9"/>
      <c s="13">
        <v>4995900</v>
      </c>
      <c s="13">
        <v>5000000</v>
      </c>
      <c s="13"/>
      <c s="17">
        <v>2</v>
      </c>
      <c s="17" t="s">
        <v>1018</v>
      </c>
      <c s="17" t="s">
        <v>79</v>
      </c>
      <c s="9"/>
      <c s="4" t="s">
        <v>1102</v>
      </c>
      <c s="4" t="s">
        <v>602</v>
      </c>
      <c s="4" t="s">
        <v>6</v>
      </c>
      <c s="4" t="s">
        <v>6</v>
      </c>
      <c s="17" t="s">
        <v>1019</v>
      </c>
      <c s="25" t="str">
        <f t="shared" si="7"/>
        <v>2.A FE</v>
      </c>
    </row>
    <row>
      <c r="B79" s="4" t="s">
        <v>932</v>
      </c>
      <c s="4" t="s">
        <v>765</v>
      </c>
      <c s="10" t="s">
        <v>685</v>
      </c>
      <c s="17"/>
      <c s="24">
        <v>45322</v>
      </c>
      <c s="4" t="s">
        <v>246</v>
      </c>
      <c s="9"/>
      <c s="13">
        <v>1713800</v>
      </c>
      <c s="13">
        <v>2000000</v>
      </c>
      <c s="13">
        <v>16256</v>
      </c>
      <c s="17">
        <v>2</v>
      </c>
      <c s="17" t="s">
        <v>8</v>
      </c>
      <c s="17" t="s">
        <v>79</v>
      </c>
      <c s="9"/>
      <c s="4" t="s">
        <v>1183</v>
      </c>
      <c s="4" t="s">
        <v>841</v>
      </c>
      <c s="4" t="s">
        <v>6</v>
      </c>
      <c s="4" t="s">
        <v>6</v>
      </c>
      <c s="17" t="s">
        <v>1019</v>
      </c>
      <c s="25" t="str">
        <f t="shared" si="7"/>
        <v>2.B FE</v>
      </c>
    </row>
    <row>
      <c r="B80" s="4" t="s">
        <v>178</v>
      </c>
      <c s="4" t="s">
        <v>842</v>
      </c>
      <c s="10" t="s">
        <v>23</v>
      </c>
      <c s="17"/>
      <c s="24">
        <v>45322</v>
      </c>
      <c s="4" t="s">
        <v>246</v>
      </c>
      <c s="9"/>
      <c s="13">
        <v>2022120</v>
      </c>
      <c s="13">
        <v>2000000</v>
      </c>
      <c s="13">
        <v>12794</v>
      </c>
      <c s="17">
        <v>1</v>
      </c>
      <c s="17" t="s">
        <v>1093</v>
      </c>
      <c s="17" t="s">
        <v>79</v>
      </c>
      <c s="9"/>
      <c s="4" t="s">
        <v>179</v>
      </c>
      <c s="4" t="s">
        <v>1035</v>
      </c>
      <c s="4" t="s">
        <v>6</v>
      </c>
      <c s="4" t="s">
        <v>6</v>
      </c>
      <c s="17" t="s">
        <v>1019</v>
      </c>
      <c s="25" t="str">
        <f t="shared" si="7"/>
        <v>1.E FE</v>
      </c>
    </row>
    <row>
      <c r="B81" s="4" t="s">
        <v>603</v>
      </c>
      <c s="4" t="s">
        <v>604</v>
      </c>
      <c s="10" t="s">
        <v>268</v>
      </c>
      <c s="17"/>
      <c s="24">
        <v>45322</v>
      </c>
      <c s="4" t="s">
        <v>262</v>
      </c>
      <c s="9"/>
      <c s="13">
        <v>4006120</v>
      </c>
      <c s="13">
        <v>4000000</v>
      </c>
      <c s="13">
        <v>7275</v>
      </c>
      <c s="17">
        <v>1</v>
      </c>
      <c s="17" t="s">
        <v>1093</v>
      </c>
      <c s="17" t="s">
        <v>79</v>
      </c>
      <c s="9"/>
      <c s="4" t="s">
        <v>1103</v>
      </c>
      <c s="10" t="s">
        <v>843</v>
      </c>
      <c s="4" t="s">
        <v>6</v>
      </c>
      <c s="4" t="s">
        <v>6</v>
      </c>
      <c s="17" t="s">
        <v>1019</v>
      </c>
      <c s="25" t="str">
        <f t="shared" si="7"/>
        <v>1.E FE</v>
      </c>
    </row>
    <row>
      <c r="B82" s="4" t="s">
        <v>933</v>
      </c>
      <c s="4" t="s">
        <v>24</v>
      </c>
      <c s="10" t="s">
        <v>269</v>
      </c>
      <c s="17"/>
      <c s="24">
        <v>45322</v>
      </c>
      <c s="4" t="s">
        <v>246</v>
      </c>
      <c s="9"/>
      <c s="13">
        <v>2101600</v>
      </c>
      <c s="13">
        <v>2000000</v>
      </c>
      <c s="13">
        <v>19633</v>
      </c>
      <c s="17">
        <v>2</v>
      </c>
      <c s="17" t="s">
        <v>8</v>
      </c>
      <c s="17" t="s">
        <v>79</v>
      </c>
      <c s="9"/>
      <c s="4" t="s">
        <v>1184</v>
      </c>
      <c s="4" t="s">
        <v>438</v>
      </c>
      <c s="4" t="s">
        <v>6</v>
      </c>
      <c s="4" t="s">
        <v>6</v>
      </c>
      <c s="17" t="s">
        <v>1019</v>
      </c>
      <c s="25" t="str">
        <f t="shared" si="7"/>
        <v>2.B FE</v>
      </c>
    </row>
    <row>
      <c r="B83" s="4" t="s">
        <v>1274</v>
      </c>
      <c s="4" t="s">
        <v>766</v>
      </c>
      <c s="10" t="s">
        <v>518</v>
      </c>
      <c s="17"/>
      <c s="24">
        <v>45348</v>
      </c>
      <c s="4" t="s">
        <v>431</v>
      </c>
      <c s="9"/>
      <c s="13">
        <v>4981000</v>
      </c>
      <c s="13">
        <v>5000000</v>
      </c>
      <c s="13"/>
      <c s="17">
        <v>1</v>
      </c>
      <c s="17" t="s">
        <v>81</v>
      </c>
      <c s="17" t="s">
        <v>79</v>
      </c>
      <c s="9"/>
      <c s="4" t="s">
        <v>844</v>
      </c>
      <c s="10" t="s">
        <v>686</v>
      </c>
      <c s="4" t="s">
        <v>6</v>
      </c>
      <c s="4" t="s">
        <v>6</v>
      </c>
      <c s="17" t="s">
        <v>1019</v>
      </c>
      <c s="25" t="str">
        <f t="shared" si="7"/>
        <v>1.F FE</v>
      </c>
    </row>
    <row>
      <c r="B84" s="4" t="s">
        <v>270</v>
      </c>
      <c s="4" t="s">
        <v>1104</v>
      </c>
      <c s="10" t="s">
        <v>93</v>
      </c>
      <c s="17"/>
      <c s="24">
        <v>45322</v>
      </c>
      <c s="4" t="s">
        <v>246</v>
      </c>
      <c s="9"/>
      <c s="13">
        <v>2033060</v>
      </c>
      <c s="13">
        <v>2000000</v>
      </c>
      <c s="13">
        <v>44347</v>
      </c>
      <c s="17">
        <v>2</v>
      </c>
      <c s="17" t="s">
        <v>1018</v>
      </c>
      <c s="17" t="s">
        <v>79</v>
      </c>
      <c s="9"/>
      <c s="4" t="s">
        <v>519</v>
      </c>
      <c s="4" t="s">
        <v>687</v>
      </c>
      <c s="10" t="s">
        <v>934</v>
      </c>
      <c s="4" t="s">
        <v>6</v>
      </c>
      <c s="17" t="s">
        <v>1019</v>
      </c>
      <c s="25" t="str">
        <f t="shared" si="7"/>
        <v>2.A FE</v>
      </c>
    </row>
    <row>
      <c r="B85" s="4" t="s">
        <v>605</v>
      </c>
      <c s="4" t="s">
        <v>94</v>
      </c>
      <c s="10" t="s">
        <v>1275</v>
      </c>
      <c s="17"/>
      <c s="24">
        <v>45322</v>
      </c>
      <c s="4" t="s">
        <v>246</v>
      </c>
      <c s="9"/>
      <c s="13">
        <v>1676860</v>
      </c>
      <c s="13">
        <v>2000000</v>
      </c>
      <c s="13">
        <v>5651</v>
      </c>
      <c s="17">
        <v>1</v>
      </c>
      <c s="17" t="s">
        <v>351</v>
      </c>
      <c s="17" t="s">
        <v>79</v>
      </c>
      <c s="9"/>
      <c s="4" t="s">
        <v>180</v>
      </c>
      <c s="4" t="s">
        <v>1036</v>
      </c>
      <c s="4" t="s">
        <v>253</v>
      </c>
      <c s="4" t="s">
        <v>6</v>
      </c>
      <c s="17" t="s">
        <v>1019</v>
      </c>
      <c s="25" t="str">
        <f t="shared" si="7"/>
        <v>1.C FE</v>
      </c>
    </row>
    <row>
      <c r="B86" s="4" t="s">
        <v>935</v>
      </c>
      <c s="4" t="s">
        <v>95</v>
      </c>
      <c s="10" t="s">
        <v>96</v>
      </c>
      <c s="17"/>
      <c s="24">
        <v>45301</v>
      </c>
      <c s="4" t="s">
        <v>767</v>
      </c>
      <c s="9"/>
      <c s="13">
        <v>3115230</v>
      </c>
      <c s="13">
        <v>3000000</v>
      </c>
      <c s="13">
        <v>39642</v>
      </c>
      <c s="17">
        <v>2</v>
      </c>
      <c s="17" t="s">
        <v>8</v>
      </c>
      <c s="17" t="s">
        <v>79</v>
      </c>
      <c s="9"/>
      <c s="4" t="s">
        <v>97</v>
      </c>
      <c s="4" t="s">
        <v>845</v>
      </c>
      <c s="10" t="s">
        <v>1105</v>
      </c>
      <c s="4" t="s">
        <v>6</v>
      </c>
      <c s="17" t="s">
        <v>1019</v>
      </c>
      <c s="25" t="str">
        <f t="shared" si="7"/>
        <v>2.B FE</v>
      </c>
    </row>
    <row>
      <c r="B87" s="4" t="s">
        <v>1276</v>
      </c>
      <c s="4" t="s">
        <v>1106</v>
      </c>
      <c s="10" t="s">
        <v>768</v>
      </c>
      <c s="17"/>
      <c s="24">
        <v>45345</v>
      </c>
      <c s="4" t="s">
        <v>246</v>
      </c>
      <c s="9"/>
      <c s="13">
        <v>4992350</v>
      </c>
      <c s="13">
        <v>5000000</v>
      </c>
      <c s="13"/>
      <c s="17">
        <v>2</v>
      </c>
      <c s="17" t="s">
        <v>351</v>
      </c>
      <c s="17" t="s">
        <v>79</v>
      </c>
      <c s="9"/>
      <c s="4" t="s">
        <v>6</v>
      </c>
      <c s="4" t="s">
        <v>1185</v>
      </c>
      <c s="4" t="s">
        <v>253</v>
      </c>
      <c s="4" t="s">
        <v>6</v>
      </c>
      <c s="17" t="s">
        <v>1019</v>
      </c>
      <c s="25" t="str">
        <f t="shared" si="7"/>
        <v>2.C FE</v>
      </c>
    </row>
    <row>
      <c r="B88" s="4" t="s">
        <v>271</v>
      </c>
      <c s="4" t="s">
        <v>1107</v>
      </c>
      <c s="10" t="s">
        <v>25</v>
      </c>
      <c s="17"/>
      <c s="24">
        <v>45345</v>
      </c>
      <c s="4" t="s">
        <v>431</v>
      </c>
      <c s="9"/>
      <c s="13">
        <v>4988550</v>
      </c>
      <c s="13">
        <v>5000000</v>
      </c>
      <c s="13"/>
      <c s="17">
        <v>2</v>
      </c>
      <c s="17" t="s">
        <v>351</v>
      </c>
      <c s="17" t="s">
        <v>79</v>
      </c>
      <c s="9"/>
      <c s="4" t="s">
        <v>6</v>
      </c>
      <c s="4" t="s">
        <v>1185</v>
      </c>
      <c s="4" t="s">
        <v>253</v>
      </c>
      <c s="4" t="s">
        <v>6</v>
      </c>
      <c s="17" t="s">
        <v>1019</v>
      </c>
      <c s="25" t="str">
        <f t="shared" si="7"/>
        <v>2.C FE</v>
      </c>
    </row>
    <row>
      <c r="B89" s="4" t="s">
        <v>606</v>
      </c>
      <c s="4" t="s">
        <v>98</v>
      </c>
      <c s="10" t="s">
        <v>1186</v>
      </c>
      <c s="17"/>
      <c s="24">
        <v>45345</v>
      </c>
      <c s="10" t="s">
        <v>17</v>
      </c>
      <c s="9"/>
      <c s="13">
        <v>4996650</v>
      </c>
      <c s="13">
        <v>5000000</v>
      </c>
      <c s="13"/>
      <c s="17">
        <v>2</v>
      </c>
      <c s="17" t="s">
        <v>351</v>
      </c>
      <c s="17" t="s">
        <v>79</v>
      </c>
      <c s="9"/>
      <c s="4" t="s">
        <v>6</v>
      </c>
      <c s="4" t="s">
        <v>1185</v>
      </c>
      <c s="4" t="s">
        <v>253</v>
      </c>
      <c s="4" t="s">
        <v>6</v>
      </c>
      <c s="17" t="s">
        <v>1019</v>
      </c>
      <c s="25" t="str">
        <f t="shared" si="7"/>
        <v>2.C FE</v>
      </c>
    </row>
    <row>
      <c r="B90" s="4" t="s">
        <v>1277</v>
      </c>
      <c s="4" t="s">
        <v>439</v>
      </c>
      <c s="10" t="s">
        <v>769</v>
      </c>
      <c s="17"/>
      <c s="24">
        <v>45313</v>
      </c>
      <c s="4" t="s">
        <v>607</v>
      </c>
      <c s="9"/>
      <c s="13">
        <v>2500000</v>
      </c>
      <c s="13">
        <v>2500000</v>
      </c>
      <c s="13"/>
      <c s="17">
        <v>1</v>
      </c>
      <c s="17" t="s">
        <v>428</v>
      </c>
      <c s="17" t="s">
        <v>79</v>
      </c>
      <c s="9"/>
      <c s="4" t="s">
        <v>936</v>
      </c>
      <c s="4" t="s">
        <v>1187</v>
      </c>
      <c s="4" t="s">
        <v>6</v>
      </c>
      <c s="4" t="s">
        <v>6</v>
      </c>
      <c s="17" t="s">
        <v>1019</v>
      </c>
      <c s="25" t="str">
        <f t="shared" si="7"/>
        <v>1.G FE</v>
      </c>
    </row>
    <row>
      <c r="B91" s="4" t="s">
        <v>272</v>
      </c>
      <c s="4" t="s">
        <v>440</v>
      </c>
      <c s="10" t="s">
        <v>688</v>
      </c>
      <c s="17"/>
      <c s="24">
        <v>45313</v>
      </c>
      <c s="4" t="s">
        <v>607</v>
      </c>
      <c s="9"/>
      <c s="13">
        <v>3500000</v>
      </c>
      <c s="13">
        <v>3500000</v>
      </c>
      <c s="13"/>
      <c s="17">
        <v>1</v>
      </c>
      <c s="17" t="s">
        <v>428</v>
      </c>
      <c s="17" t="s">
        <v>79</v>
      </c>
      <c s="9"/>
      <c s="4" t="s">
        <v>936</v>
      </c>
      <c s="4" t="s">
        <v>1187</v>
      </c>
      <c s="4" t="s">
        <v>6</v>
      </c>
      <c s="4" t="s">
        <v>6</v>
      </c>
      <c s="17" t="s">
        <v>1019</v>
      </c>
      <c s="25" t="str">
        <f t="shared" si="7"/>
        <v>1.G FE</v>
      </c>
    </row>
    <row>
      <c r="B92" s="4" t="s">
        <v>608</v>
      </c>
      <c s="4" t="s">
        <v>441</v>
      </c>
      <c s="10" t="s">
        <v>181</v>
      </c>
      <c s="17"/>
      <c s="24">
        <v>45350</v>
      </c>
      <c s="4" t="s">
        <v>246</v>
      </c>
      <c s="9"/>
      <c s="13">
        <v>2994510</v>
      </c>
      <c s="13">
        <v>3000000</v>
      </c>
      <c s="13"/>
      <c s="17">
        <v>2</v>
      </c>
      <c s="17" t="s">
        <v>8</v>
      </c>
      <c s="17" t="s">
        <v>79</v>
      </c>
      <c s="9"/>
      <c s="4" t="s">
        <v>6</v>
      </c>
      <c s="4" t="s">
        <v>26</v>
      </c>
      <c s="4" t="s">
        <v>6</v>
      </c>
      <c s="4" t="s">
        <v>6</v>
      </c>
      <c s="17" t="s">
        <v>1019</v>
      </c>
      <c s="25" t="str">
        <f t="shared" si="7"/>
        <v>2.B FE</v>
      </c>
    </row>
    <row>
      <c r="B93" s="4" t="s">
        <v>937</v>
      </c>
      <c s="4" t="s">
        <v>1278</v>
      </c>
      <c s="10" t="s">
        <v>1037</v>
      </c>
      <c s="17"/>
      <c s="24">
        <v>45322</v>
      </c>
      <c s="4" t="s">
        <v>246</v>
      </c>
      <c s="9"/>
      <c s="13">
        <v>956770</v>
      </c>
      <c s="13">
        <v>1000000</v>
      </c>
      <c s="13">
        <v>11122</v>
      </c>
      <c s="17">
        <v>2</v>
      </c>
      <c s="17" t="s">
        <v>1018</v>
      </c>
      <c s="17" t="s">
        <v>79</v>
      </c>
      <c s="9"/>
      <c s="4" t="s">
        <v>99</v>
      </c>
      <c s="10" t="s">
        <v>1188</v>
      </c>
      <c s="4" t="s">
        <v>6</v>
      </c>
      <c s="4" t="s">
        <v>6</v>
      </c>
      <c s="17" t="s">
        <v>1019</v>
      </c>
      <c s="25" t="str">
        <f t="shared" si="7"/>
        <v>2.A FE</v>
      </c>
    </row>
    <row>
      <c r="B94" s="4" t="s">
        <v>1279</v>
      </c>
      <c s="4" t="s">
        <v>100</v>
      </c>
      <c s="10" t="s">
        <v>938</v>
      </c>
      <c s="17"/>
      <c s="24">
        <v>45322</v>
      </c>
      <c s="4" t="s">
        <v>246</v>
      </c>
      <c s="9"/>
      <c s="13">
        <v>980260</v>
      </c>
      <c s="13">
        <v>1000000</v>
      </c>
      <c s="13">
        <v>12186</v>
      </c>
      <c s="17">
        <v>1</v>
      </c>
      <c s="17" t="s">
        <v>351</v>
      </c>
      <c s="17" t="s">
        <v>79</v>
      </c>
      <c s="9"/>
      <c s="4" t="s">
        <v>27</v>
      </c>
      <c s="4" t="s">
        <v>1189</v>
      </c>
      <c s="4" t="s">
        <v>6</v>
      </c>
      <c s="4" t="s">
        <v>6</v>
      </c>
      <c s="17" t="s">
        <v>1019</v>
      </c>
      <c s="25" t="str">
        <f t="shared" si="7"/>
        <v>1.C FE</v>
      </c>
    </row>
    <row>
      <c r="B95" s="4" t="s">
        <v>273</v>
      </c>
      <c s="4" t="s">
        <v>1108</v>
      </c>
      <c s="10" t="s">
        <v>1280</v>
      </c>
      <c s="17"/>
      <c s="24">
        <v>45355</v>
      </c>
      <c s="4" t="s">
        <v>262</v>
      </c>
      <c s="9"/>
      <c s="13">
        <v>3008580</v>
      </c>
      <c s="13">
        <v>3000000</v>
      </c>
      <c s="13"/>
      <c s="17">
        <v>2</v>
      </c>
      <c s="17" t="s">
        <v>351</v>
      </c>
      <c s="17" t="s">
        <v>79</v>
      </c>
      <c s="9"/>
      <c s="4" t="s">
        <v>846</v>
      </c>
      <c s="10" t="s">
        <v>1038</v>
      </c>
      <c s="10" t="s">
        <v>1038</v>
      </c>
      <c s="4" t="s">
        <v>6</v>
      </c>
      <c s="17" t="s">
        <v>1019</v>
      </c>
      <c s="25" t="str">
        <f t="shared" si="7"/>
        <v>2.C FE</v>
      </c>
    </row>
    <row>
      <c r="B96" s="4" t="s">
        <v>609</v>
      </c>
      <c s="4" t="s">
        <v>101</v>
      </c>
      <c s="10" t="s">
        <v>770</v>
      </c>
      <c s="17"/>
      <c s="24">
        <v>45322</v>
      </c>
      <c s="4" t="s">
        <v>246</v>
      </c>
      <c s="9"/>
      <c s="13">
        <v>2060660</v>
      </c>
      <c s="13">
        <v>2000000</v>
      </c>
      <c s="13">
        <v>18333</v>
      </c>
      <c s="17">
        <v>2</v>
      </c>
      <c s="17" t="s">
        <v>8</v>
      </c>
      <c s="17" t="s">
        <v>79</v>
      </c>
      <c s="9"/>
      <c s="4" t="s">
        <v>274</v>
      </c>
      <c s="10" t="s">
        <v>610</v>
      </c>
      <c s="4" t="s">
        <v>253</v>
      </c>
      <c s="4" t="s">
        <v>6</v>
      </c>
      <c s="17" t="s">
        <v>1019</v>
      </c>
      <c s="25" t="str">
        <f t="shared" si="7"/>
        <v>2.B FE</v>
      </c>
    </row>
    <row>
      <c r="B97" s="4" t="s">
        <v>939</v>
      </c>
      <c s="4" t="s">
        <v>1281</v>
      </c>
      <c s="10" t="s">
        <v>1190</v>
      </c>
      <c s="17" t="s">
        <v>1039</v>
      </c>
      <c s="24">
        <v>45322</v>
      </c>
      <c s="4" t="s">
        <v>246</v>
      </c>
      <c s="9"/>
      <c s="13">
        <v>2097860</v>
      </c>
      <c s="13">
        <v>2000000</v>
      </c>
      <c s="13">
        <v>18664</v>
      </c>
      <c s="17">
        <v>1</v>
      </c>
      <c s="17" t="s">
        <v>671</v>
      </c>
      <c s="17" t="s">
        <v>79</v>
      </c>
      <c s="9"/>
      <c s="4" t="s">
        <v>1191</v>
      </c>
      <c s="4" t="s">
        <v>275</v>
      </c>
      <c s="4" t="s">
        <v>6</v>
      </c>
      <c s="4" t="s">
        <v>6</v>
      </c>
      <c s="17" t="s">
        <v>1019</v>
      </c>
      <c s="25" t="str">
        <f t="shared" si="7"/>
        <v>1.D FE</v>
      </c>
    </row>
    <row>
      <c r="B98" s="4" t="s">
        <v>1282</v>
      </c>
      <c s="4" t="s">
        <v>940</v>
      </c>
      <c s="10" t="s">
        <v>369</v>
      </c>
      <c s="17" t="s">
        <v>1039</v>
      </c>
      <c s="24">
        <v>45322</v>
      </c>
      <c s="4" t="s">
        <v>246</v>
      </c>
      <c s="9"/>
      <c s="13">
        <v>1651180</v>
      </c>
      <c s="13">
        <v>2000000</v>
      </c>
      <c s="13">
        <v>10933</v>
      </c>
      <c s="17">
        <v>2</v>
      </c>
      <c s="17" t="s">
        <v>1018</v>
      </c>
      <c s="17" t="s">
        <v>79</v>
      </c>
      <c s="9"/>
      <c s="4" t="s">
        <v>370</v>
      </c>
      <c s="4" t="s">
        <v>611</v>
      </c>
      <c s="4" t="s">
        <v>6</v>
      </c>
      <c s="4" t="s">
        <v>6</v>
      </c>
      <c s="17" t="s">
        <v>1019</v>
      </c>
      <c s="25" t="str">
        <f t="shared" si="7"/>
        <v>2.A FE</v>
      </c>
    </row>
    <row>
      <c r="B99" s="4" t="s">
        <v>371</v>
      </c>
      <c s="4" t="s">
        <v>182</v>
      </c>
      <c s="10" t="s">
        <v>520</v>
      </c>
      <c s="17" t="s">
        <v>1039</v>
      </c>
      <c s="24">
        <v>45356</v>
      </c>
      <c s="4" t="s">
        <v>1258</v>
      </c>
      <c s="9"/>
      <c s="13">
        <v>3000000</v>
      </c>
      <c s="13">
        <v>3000000</v>
      </c>
      <c s="13"/>
      <c s="17">
        <v>2</v>
      </c>
      <c s="17" t="s">
        <v>1018</v>
      </c>
      <c s="17" t="s">
        <v>79</v>
      </c>
      <c s="9"/>
      <c s="4" t="s">
        <v>370</v>
      </c>
      <c s="4" t="s">
        <v>611</v>
      </c>
      <c s="4" t="s">
        <v>6</v>
      </c>
      <c s="4" t="s">
        <v>6</v>
      </c>
      <c s="17" t="s">
        <v>1019</v>
      </c>
      <c s="25" t="str">
        <f t="shared" si="7"/>
        <v>2.A FE</v>
      </c>
    </row>
    <row>
      <c r="B100" s="4" t="s">
        <v>941</v>
      </c>
      <c s="4" t="s">
        <v>612</v>
      </c>
      <c s="10" t="s">
        <v>28</v>
      </c>
      <c s="17" t="s">
        <v>1039</v>
      </c>
      <c s="24">
        <v>45334</v>
      </c>
      <c s="4" t="s">
        <v>613</v>
      </c>
      <c s="9"/>
      <c s="13">
        <v>3000000</v>
      </c>
      <c s="13">
        <v>3000000</v>
      </c>
      <c s="13"/>
      <c s="17">
        <v>1</v>
      </c>
      <c s="17" t="s">
        <v>428</v>
      </c>
      <c s="17" t="s">
        <v>79</v>
      </c>
      <c s="9"/>
      <c s="4" t="s">
        <v>1191</v>
      </c>
      <c s="4" t="s">
        <v>275</v>
      </c>
      <c s="4" t="s">
        <v>253</v>
      </c>
      <c s="4" t="s">
        <v>6</v>
      </c>
      <c s="17" t="s">
        <v>1019</v>
      </c>
      <c s="25" t="str">
        <f t="shared" si="7"/>
        <v>1.G FE</v>
      </c>
    </row>
    <row>
      <c r="B101" s="4" t="s">
        <v>1283</v>
      </c>
      <c s="4" t="s">
        <v>1040</v>
      </c>
      <c s="10" t="s">
        <v>1109</v>
      </c>
      <c s="17" t="s">
        <v>1039</v>
      </c>
      <c s="24">
        <v>45355</v>
      </c>
      <c s="4" t="s">
        <v>431</v>
      </c>
      <c s="9"/>
      <c s="13">
        <v>3000000</v>
      </c>
      <c s="13">
        <v>3000000</v>
      </c>
      <c s="13"/>
      <c s="17">
        <v>2</v>
      </c>
      <c s="17" t="s">
        <v>1018</v>
      </c>
      <c s="17" t="s">
        <v>79</v>
      </c>
      <c s="9"/>
      <c s="4" t="s">
        <v>1041</v>
      </c>
      <c s="10" t="s">
        <v>771</v>
      </c>
      <c s="4" t="s">
        <v>253</v>
      </c>
      <c s="4" t="s">
        <v>6</v>
      </c>
      <c s="17" t="s">
        <v>1019</v>
      </c>
      <c s="25" t="str">
        <f t="shared" si="7"/>
        <v>2.A FE</v>
      </c>
    </row>
    <row>
      <c r="B102" s="4" t="s">
        <v>276</v>
      </c>
      <c s="4" t="s">
        <v>847</v>
      </c>
      <c s="10" t="s">
        <v>689</v>
      </c>
      <c s="17" t="s">
        <v>1039</v>
      </c>
      <c s="24">
        <v>45293</v>
      </c>
      <c s="4" t="s">
        <v>246</v>
      </c>
      <c s="9"/>
      <c s="13">
        <v>3997000</v>
      </c>
      <c s="13">
        <v>4000000</v>
      </c>
      <c s="13"/>
      <c s="17">
        <v>1</v>
      </c>
      <c s="17" t="s">
        <v>671</v>
      </c>
      <c s="17" t="s">
        <v>79</v>
      </c>
      <c s="9"/>
      <c s="4" t="s">
        <v>1192</v>
      </c>
      <c s="4" t="s">
        <v>1284</v>
      </c>
      <c s="4" t="s">
        <v>6</v>
      </c>
      <c s="4" t="s">
        <v>6</v>
      </c>
      <c s="17" t="s">
        <v>1019</v>
      </c>
      <c s="25" t="str">
        <f t="shared" si="7"/>
        <v>1.D FE</v>
      </c>
    </row>
    <row>
      <c r="B103" s="4" t="s">
        <v>614</v>
      </c>
      <c s="4" t="s">
        <v>690</v>
      </c>
      <c s="10" t="s">
        <v>1285</v>
      </c>
      <c s="17" t="s">
        <v>1039</v>
      </c>
      <c s="24">
        <v>45364</v>
      </c>
      <c s="4" t="s">
        <v>1110</v>
      </c>
      <c s="9"/>
      <c s="13">
        <v>3029400</v>
      </c>
      <c s="13">
        <v>3000000</v>
      </c>
      <c s="13">
        <v>33860</v>
      </c>
      <c s="17">
        <v>2</v>
      </c>
      <c s="17" t="s">
        <v>1018</v>
      </c>
      <c s="17" t="s">
        <v>79</v>
      </c>
      <c s="9"/>
      <c s="4" t="s">
        <v>277</v>
      </c>
      <c s="4" t="s">
        <v>772</v>
      </c>
      <c s="4" t="s">
        <v>253</v>
      </c>
      <c s="4" t="s">
        <v>6</v>
      </c>
      <c s="17" t="s">
        <v>1019</v>
      </c>
      <c s="25" t="str">
        <f t="shared" si="7"/>
        <v>2.A FE</v>
      </c>
    </row>
    <row>
      <c r="B104" s="4" t="s">
        <v>942</v>
      </c>
      <c s="4" t="s">
        <v>691</v>
      </c>
      <c s="10" t="s">
        <v>692</v>
      </c>
      <c s="17" t="s">
        <v>1039</v>
      </c>
      <c s="24">
        <v>45322</v>
      </c>
      <c s="4" t="s">
        <v>246</v>
      </c>
      <c s="9"/>
      <c s="13">
        <v>1718180</v>
      </c>
      <c s="13">
        <v>2000000</v>
      </c>
      <c s="13">
        <v>13394</v>
      </c>
      <c s="17">
        <v>1</v>
      </c>
      <c s="17" t="s">
        <v>428</v>
      </c>
      <c s="17" t="s">
        <v>79</v>
      </c>
      <c s="9"/>
      <c s="4" t="s">
        <v>693</v>
      </c>
      <c s="4" t="s">
        <v>615</v>
      </c>
      <c s="4" t="s">
        <v>253</v>
      </c>
      <c s="4" t="s">
        <v>6</v>
      </c>
      <c s="17" t="s">
        <v>1019</v>
      </c>
      <c s="25" t="str">
        <f t="shared" si="7"/>
        <v>1.G FE</v>
      </c>
    </row>
    <row>
      <c r="B105" s="4" t="s">
        <v>1286</v>
      </c>
      <c s="4" t="s">
        <v>372</v>
      </c>
      <c s="10" t="s">
        <v>102</v>
      </c>
      <c s="17" t="s">
        <v>1039</v>
      </c>
      <c s="24">
        <v>45322</v>
      </c>
      <c s="4" t="s">
        <v>246</v>
      </c>
      <c s="9"/>
      <c s="13">
        <v>1051070</v>
      </c>
      <c s="13">
        <v>1000000</v>
      </c>
      <c s="13">
        <v>23947</v>
      </c>
      <c s="17">
        <v>1</v>
      </c>
      <c s="17" t="s">
        <v>428</v>
      </c>
      <c s="17" t="s">
        <v>79</v>
      </c>
      <c s="9"/>
      <c s="4" t="s">
        <v>6</v>
      </c>
      <c s="4" t="s">
        <v>183</v>
      </c>
      <c s="4" t="s">
        <v>6</v>
      </c>
      <c s="4" t="s">
        <v>6</v>
      </c>
      <c s="17" t="s">
        <v>1019</v>
      </c>
      <c s="25" t="str">
        <f t="shared" si="7"/>
        <v>1.G FE</v>
      </c>
    </row>
    <row>
      <c r="B106" s="4" t="s">
        <v>278</v>
      </c>
      <c s="4" t="s">
        <v>694</v>
      </c>
      <c s="10" t="s">
        <v>1193</v>
      </c>
      <c s="17" t="s">
        <v>1039</v>
      </c>
      <c s="24">
        <v>45362</v>
      </c>
      <c s="10" t="s">
        <v>17</v>
      </c>
      <c s="9"/>
      <c s="13">
        <v>3000000</v>
      </c>
      <c s="13">
        <v>3000000</v>
      </c>
      <c s="13"/>
      <c s="17">
        <v>2</v>
      </c>
      <c s="17" t="s">
        <v>1018</v>
      </c>
      <c s="17" t="s">
        <v>79</v>
      </c>
      <c s="9"/>
      <c s="4" t="s">
        <v>6</v>
      </c>
      <c s="4" t="s">
        <v>183</v>
      </c>
      <c s="4" t="s">
        <v>6</v>
      </c>
      <c s="4" t="s">
        <v>6</v>
      </c>
      <c s="17" t="s">
        <v>1019</v>
      </c>
      <c s="25" t="str">
        <f t="shared" si="7"/>
        <v>2.A FE</v>
      </c>
    </row>
    <row>
      <c r="B107" s="4" t="s">
        <v>695</v>
      </c>
      <c s="4" t="s">
        <v>696</v>
      </c>
      <c s="10" t="s">
        <v>29</v>
      </c>
      <c s="17" t="s">
        <v>1039</v>
      </c>
      <c s="24">
        <v>45322</v>
      </c>
      <c s="4" t="s">
        <v>246</v>
      </c>
      <c s="9"/>
      <c s="13">
        <v>2031740</v>
      </c>
      <c s="13">
        <v>2000000</v>
      </c>
      <c s="13">
        <v>8519</v>
      </c>
      <c s="17">
        <v>1</v>
      </c>
      <c s="17" t="s">
        <v>428</v>
      </c>
      <c s="17" t="s">
        <v>79</v>
      </c>
      <c s="9"/>
      <c s="4" t="s">
        <v>616</v>
      </c>
      <c s="4" t="s">
        <v>184</v>
      </c>
      <c s="4" t="s">
        <v>6</v>
      </c>
      <c s="4" t="s">
        <v>6</v>
      </c>
      <c s="17" t="s">
        <v>1019</v>
      </c>
      <c s="25" t="str">
        <f t="shared" si="7"/>
        <v>1.G FE</v>
      </c>
    </row>
    <row>
      <c r="B108" s="4" t="s">
        <v>1042</v>
      </c>
      <c s="4" t="s">
        <v>697</v>
      </c>
      <c s="10" t="s">
        <v>848</v>
      </c>
      <c s="17" t="s">
        <v>1039</v>
      </c>
      <c s="24">
        <v>45342</v>
      </c>
      <c s="4" t="s">
        <v>925</v>
      </c>
      <c s="9"/>
      <c s="13">
        <v>3000000</v>
      </c>
      <c s="13">
        <v>3000000</v>
      </c>
      <c s="13"/>
      <c s="17">
        <v>1</v>
      </c>
      <c s="17" t="s">
        <v>428</v>
      </c>
      <c s="17" t="s">
        <v>79</v>
      </c>
      <c s="9"/>
      <c s="4" t="s">
        <v>6</v>
      </c>
      <c s="10" t="s">
        <v>773</v>
      </c>
      <c s="4" t="s">
        <v>6</v>
      </c>
      <c s="4" t="s">
        <v>6</v>
      </c>
      <c s="17" t="s">
        <v>1019</v>
      </c>
      <c s="25" t="str">
        <f t="shared" si="7"/>
        <v>1.G FE</v>
      </c>
    </row>
    <row>
      <c r="B109" s="4" t="s">
        <v>30</v>
      </c>
      <c s="4" t="s">
        <v>943</v>
      </c>
      <c s="10" t="s">
        <v>1043</v>
      </c>
      <c s="17" t="s">
        <v>1039</v>
      </c>
      <c s="24">
        <v>45293</v>
      </c>
      <c s="4" t="s">
        <v>698</v>
      </c>
      <c s="9"/>
      <c s="13">
        <v>4999600</v>
      </c>
      <c s="13">
        <v>5000000</v>
      </c>
      <c s="13"/>
      <c s="17">
        <v>1</v>
      </c>
      <c s="17" t="s">
        <v>428</v>
      </c>
      <c s="17" t="s">
        <v>79</v>
      </c>
      <c s="9"/>
      <c s="4" t="s">
        <v>693</v>
      </c>
      <c s="4" t="s">
        <v>615</v>
      </c>
      <c s="4" t="s">
        <v>253</v>
      </c>
      <c s="4" t="s">
        <v>6</v>
      </c>
      <c s="17" t="s">
        <v>1019</v>
      </c>
      <c s="25" t="str">
        <f t="shared" si="7"/>
        <v>1.G FE</v>
      </c>
    </row>
    <row>
      <c r="B110" s="8" t="s">
        <v>821</v>
      </c>
      <c s="11" t="s">
        <v>821</v>
      </c>
      <c s="8" t="s">
        <v>821</v>
      </c>
      <c s="7" t="s">
        <v>821</v>
      </c>
      <c s="21" t="s">
        <v>821</v>
      </c>
      <c s="8" t="s">
        <v>821</v>
      </c>
      <c s="7" t="s">
        <v>821</v>
      </c>
      <c s="5" t="s">
        <v>821</v>
      </c>
      <c s="5" t="s">
        <v>821</v>
      </c>
      <c s="5" t="s">
        <v>821</v>
      </c>
      <c s="7" t="s">
        <v>821</v>
      </c>
      <c s="7" t="s">
        <v>821</v>
      </c>
      <c s="7" t="s">
        <v>821</v>
      </c>
      <c s="7" t="s">
        <v>821</v>
      </c>
      <c s="8" t="s">
        <v>821</v>
      </c>
      <c s="8" t="s">
        <v>821</v>
      </c>
      <c s="8" t="s">
        <v>821</v>
      </c>
      <c s="8" t="s">
        <v>821</v>
      </c>
      <c s="7" t="s">
        <v>821</v>
      </c>
      <c s="7" t="s">
        <v>821</v>
      </c>
    </row>
    <row>
      <c r="B111" s="4" t="s">
        <v>774</v>
      </c>
      <c s="10" t="s">
        <v>103</v>
      </c>
      <c s="19"/>
      <c s="9"/>
      <c s="22"/>
      <c s="19"/>
      <c s="9"/>
      <c s="6">
        <f t="shared" si="8" ref="I111:K111">SUM(I30:I110)</f>
        <v>253391969</v>
      </c>
      <c s="6">
        <f t="shared" si="8"/>
        <v>254369000</v>
      </c>
      <c s="6">
        <f t="shared" si="8"/>
        <v>1150208</v>
      </c>
      <c s="9"/>
      <c s="9"/>
      <c s="9"/>
      <c s="9"/>
      <c s="19"/>
      <c s="19"/>
      <c s="19"/>
      <c s="19"/>
      <c s="9"/>
      <c s="9"/>
    </row>
    <row>
      <c r="B112" s="8" t="s">
        <v>821</v>
      </c>
      <c s="11" t="s">
        <v>821</v>
      </c>
      <c s="8" t="s">
        <v>821</v>
      </c>
      <c s="7" t="s">
        <v>821</v>
      </c>
      <c s="21" t="s">
        <v>821</v>
      </c>
      <c s="8" t="s">
        <v>821</v>
      </c>
      <c s="7" t="s">
        <v>821</v>
      </c>
      <c s="5" t="s">
        <v>821</v>
      </c>
      <c s="5" t="s">
        <v>821</v>
      </c>
      <c s="5" t="s">
        <v>821</v>
      </c>
      <c s="7" t="s">
        <v>821</v>
      </c>
      <c s="7" t="s">
        <v>821</v>
      </c>
      <c s="7" t="s">
        <v>821</v>
      </c>
      <c s="7" t="s">
        <v>821</v>
      </c>
      <c s="8" t="s">
        <v>821</v>
      </c>
      <c s="8" t="s">
        <v>821</v>
      </c>
      <c s="8" t="s">
        <v>821</v>
      </c>
      <c s="8" t="s">
        <v>821</v>
      </c>
      <c s="7" t="s">
        <v>821</v>
      </c>
      <c s="7" t="s">
        <v>821</v>
      </c>
    </row>
    <row>
      <c r="B113" s="4" t="s">
        <v>699</v>
      </c>
      <c s="4" t="s">
        <v>1164</v>
      </c>
      <c s="4" t="s">
        <v>6</v>
      </c>
      <c s="3"/>
      <c s="3"/>
      <c s="4" t="s">
        <v>6</v>
      </c>
      <c s="9"/>
      <c s="3"/>
      <c s="3"/>
      <c s="3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CONCATENATE(IF(ISERROR(VLOOKUP(L113,NAICDes2020_ValidationDesc,1,)),"",VLOOKUP(L113,NAICDes2020_LookupDesc,2,)),".",IF(ISERROR(VLOOKUP(M113,NAICDesModifier2020_ValidationDesc,1,)),"",VLOOKUP(M113,NAICDesModifier2020_LookupDesc,2,))," ",IF(ISERROR(VLOOKUP(N113,SVOAdminSymbolSCDBond2020_ValidationDesc,1,)),"",VLOOKUP(N113,SVOAdminSymbolSCDBond2020_LookupDesc,2,)))</f>
        <v xml:space="preserve">. </v>
      </c>
    </row>
    <row>
      <c r="B114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15" s="4" t="s">
        <v>944</v>
      </c>
      <c s="10" t="s">
        <v>104</v>
      </c>
      <c s="2"/>
      <c s="2"/>
      <c s="2"/>
      <c s="2"/>
      <c s="9"/>
      <c s="6">
        <f t="shared" si="9" ref="I115:K115">SUM(I112:I114)</f>
        <v>0</v>
      </c>
      <c s="6">
        <f t="shared" si="9"/>
        <v>0</v>
      </c>
      <c s="6">
        <f t="shared" si="9"/>
        <v>0</v>
      </c>
      <c s="2"/>
      <c s="2"/>
      <c s="2"/>
      <c s="9"/>
      <c s="2"/>
      <c s="2"/>
      <c s="2"/>
      <c s="2"/>
      <c s="2"/>
      <c s="2"/>
    </row>
    <row>
      <c r="B116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5" t="s">
        <v>821</v>
      </c>
      <c s="5" t="s">
        <v>821</v>
      </c>
      <c s="5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17" s="4" t="s">
        <v>849</v>
      </c>
      <c s="4" t="s">
        <v>1164</v>
      </c>
      <c s="4" t="s">
        <v>6</v>
      </c>
      <c s="3"/>
      <c s="3"/>
      <c s="4" t="s">
        <v>6</v>
      </c>
      <c s="9"/>
      <c s="3"/>
      <c s="3"/>
      <c s="3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CONCATENATE(IF(ISERROR(VLOOKUP(L117,NAICDes2020_ValidationDesc,1,)),"",VLOOKUP(L117,NAICDes2020_LookupDesc,2,)),".",IF(ISERROR(VLOOKUP(M117,NAICDesModifier2020_ValidationDesc,1,)),"",VLOOKUP(M117,NAICDesModifier2020_LookupDesc,2,))," ",IF(ISERROR(VLOOKUP(N117,SVOAdminSymbolSCDBond2020_ValidationDesc,1,)),"",VLOOKUP(N117,SVOAdminSymbolSCDBond2020_LookupDesc,2,)))</f>
        <v xml:space="preserve">. </v>
      </c>
    </row>
    <row>
      <c r="B118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19" s="4" t="s">
        <v>1111</v>
      </c>
      <c s="10" t="s">
        <v>279</v>
      </c>
      <c s="2"/>
      <c s="2"/>
      <c s="2"/>
      <c s="2"/>
      <c s="9"/>
      <c s="6">
        <f t="shared" si="10" ref="I119:K119">SUM(I116:I118)</f>
        <v>0</v>
      </c>
      <c s="6">
        <f t="shared" si="10"/>
        <v>0</v>
      </c>
      <c s="6">
        <f t="shared" si="10"/>
        <v>0</v>
      </c>
      <c s="2"/>
      <c s="2"/>
      <c s="2"/>
      <c s="9"/>
      <c s="2"/>
      <c s="2"/>
      <c s="2"/>
      <c s="2"/>
      <c s="2"/>
      <c s="2"/>
    </row>
    <row>
      <c r="B120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5" t="s">
        <v>821</v>
      </c>
      <c s="5" t="s">
        <v>821</v>
      </c>
      <c s="5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21" s="4" t="s">
        <v>700</v>
      </c>
      <c s="4" t="s">
        <v>1164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CONCATENATE(IF(ISERROR(VLOOKUP(L121,NAICDes2020_ValidationDesc,1,)),"",VLOOKUP(L121,NAICDes2020_LookupDesc,2,)),".",IF(ISERROR(VLOOKUP(M121,NAICDesModifier2020_ValidationDesc,1,)),"",VLOOKUP(M121,NAICDesModifier2020_LookupDesc,2,))," ",IF(ISERROR(VLOOKUP(N121,SVOAdminSymbolSCDBond2020_ValidationDesc,1,)),"",VLOOKUP(N121,SVOAdminSymbolSCDBond2020_LookupDesc,2,)))</f>
        <v xml:space="preserve">. </v>
      </c>
    </row>
    <row>
      <c r="B122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23" s="4" t="s">
        <v>945</v>
      </c>
      <c s="10" t="s">
        <v>1112</v>
      </c>
      <c s="2"/>
      <c s="2"/>
      <c s="2"/>
      <c s="2"/>
      <c s="2"/>
      <c s="6">
        <f t="shared" si="11" ref="I123:K123">SUM(I120:I122)</f>
        <v>0</v>
      </c>
      <c s="6">
        <f t="shared" si="11"/>
        <v>0</v>
      </c>
      <c s="6">
        <f t="shared" si="11"/>
        <v>0</v>
      </c>
      <c s="2"/>
      <c s="2"/>
      <c s="2"/>
      <c s="9"/>
      <c s="2"/>
      <c s="2"/>
      <c s="2"/>
      <c s="2"/>
      <c s="2"/>
      <c s="2"/>
    </row>
    <row>
      <c r="B124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5" t="s">
        <v>821</v>
      </c>
      <c s="5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25" s="4" t="s">
        <v>1194</v>
      </c>
      <c s="4" t="s">
        <v>1164</v>
      </c>
      <c s="4" t="s">
        <v>6</v>
      </c>
      <c s="3"/>
      <c s="3"/>
      <c s="4" t="s">
        <v>6</v>
      </c>
      <c s="2"/>
      <c s="3"/>
      <c s="3"/>
      <c s="3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CONCATENATE(IF(ISERROR(VLOOKUP(L125,NAICDes2020_ValidationDesc,1,)),"",VLOOKUP(L125,NAICDes2020_LookupDesc,2,)),".",IF(ISERROR(VLOOKUP(M125,NAICDesModifier2020_ValidationDesc,1,)),"",VLOOKUP(M125,NAICDesModifier2020_LookupDesc,2,))," ",IF(ISERROR(VLOOKUP(N125,SVOAdminSymbolSCDBond2020_ValidationDesc,1,)),"",VLOOKUP(N125,SVOAdminSymbolSCDBond2020_LookupDesc,2,)))</f>
        <v xml:space="preserve">. </v>
      </c>
    </row>
    <row>
      <c r="B126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27" s="4" t="s">
        <v>105</v>
      </c>
      <c s="10" t="s">
        <v>280</v>
      </c>
      <c s="2"/>
      <c s="2"/>
      <c s="2"/>
      <c s="2"/>
      <c s="2"/>
      <c s="6">
        <f t="shared" si="12" ref="I127:K127">SUM(I124:I126)</f>
        <v>0</v>
      </c>
      <c s="6">
        <f t="shared" si="12"/>
        <v>0</v>
      </c>
      <c s="6">
        <f t="shared" si="12"/>
        <v>0</v>
      </c>
      <c s="2"/>
      <c s="2"/>
      <c s="2"/>
      <c s="9"/>
      <c s="2"/>
      <c s="2"/>
      <c s="2"/>
      <c s="2"/>
      <c s="2"/>
      <c s="2"/>
    </row>
    <row>
      <c r="B128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5" t="s">
        <v>821</v>
      </c>
      <c s="5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29" s="4" t="s">
        <v>106</v>
      </c>
      <c s="4" t="s">
        <v>1164</v>
      </c>
      <c s="4" t="s">
        <v>6</v>
      </c>
      <c s="3"/>
      <c s="3"/>
      <c s="4" t="s">
        <v>6</v>
      </c>
      <c s="2"/>
      <c s="3"/>
      <c s="3"/>
      <c s="3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CONCATENATE(IF(ISERROR(VLOOKUP(L129,NAICDes2020_ValidationDesc,1,)),"",VLOOKUP(L129,NAICDes2020_LookupDesc,2,)),".",IF(ISERROR(VLOOKUP(M129,NAICDesModifier2020_ValidationDesc,1,)),"",VLOOKUP(M129,NAICDesModifier2020_LookupDesc,2,))," ",IF(ISERROR(VLOOKUP(N129,SVOAdminSymbolSCDBond2020_ValidationDesc,1,)),"",VLOOKUP(N129,SVOAdminSymbolSCDBond2020_LookupDesc,2,)))</f>
        <v xml:space="preserve">. </v>
      </c>
    </row>
    <row>
      <c r="B130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31" s="4" t="s">
        <v>373</v>
      </c>
      <c s="10" t="s">
        <v>185</v>
      </c>
      <c s="2"/>
      <c s="2"/>
      <c s="2"/>
      <c s="2"/>
      <c s="2"/>
      <c s="6">
        <f t="shared" si="13" ref="I131:K131">SUM(I128:I130)</f>
        <v>0</v>
      </c>
      <c s="6">
        <f t="shared" si="13"/>
        <v>0</v>
      </c>
      <c s="6">
        <f t="shared" si="13"/>
        <v>0</v>
      </c>
      <c s="2"/>
      <c s="2"/>
      <c s="2"/>
      <c s="9"/>
      <c s="2"/>
      <c s="2"/>
      <c s="2"/>
      <c s="2"/>
      <c s="2"/>
      <c s="2"/>
    </row>
    <row>
      <c r="B132" s="4" t="s">
        <v>374</v>
      </c>
      <c s="4" t="s">
        <v>1044</v>
      </c>
      <c s="2"/>
      <c s="2"/>
      <c s="2"/>
      <c s="2"/>
      <c s="2"/>
      <c s="6">
        <f t="shared" si="14" ref="I132:K132">I12+I16+I20+I24+I29+I111+I115+I119+I123+I127+I131</f>
        <v>267988456</v>
      </c>
      <c s="6">
        <f t="shared" si="14"/>
        <v>284179000</v>
      </c>
      <c s="6">
        <f t="shared" si="14"/>
        <v>1200243</v>
      </c>
      <c s="2"/>
      <c s="2"/>
      <c s="2"/>
      <c s="9"/>
      <c s="2"/>
      <c s="2"/>
      <c s="2"/>
      <c s="2"/>
      <c s="2"/>
      <c s="2"/>
    </row>
    <row>
      <c r="B133" s="4" t="s">
        <v>701</v>
      </c>
      <c s="4" t="s">
        <v>375</v>
      </c>
      <c s="2"/>
      <c s="2"/>
      <c s="2"/>
      <c s="2"/>
      <c s="2"/>
      <c s="18"/>
      <c s="18"/>
      <c s="18"/>
      <c s="2"/>
      <c s="2"/>
      <c s="2"/>
      <c s="9"/>
      <c s="2"/>
      <c s="2"/>
      <c s="2"/>
      <c s="2"/>
      <c s="2"/>
      <c s="2"/>
    </row>
    <row>
      <c r="B134" s="4" t="s">
        <v>1045</v>
      </c>
      <c s="4" t="s">
        <v>702</v>
      </c>
      <c s="2"/>
      <c s="2"/>
      <c s="2"/>
      <c s="2"/>
      <c s="2"/>
      <c s="20">
        <f t="shared" si="15" ref="I134:K134">I132</f>
        <v>267988456</v>
      </c>
      <c s="20">
        <f t="shared" si="15"/>
        <v>284179000</v>
      </c>
      <c s="20">
        <f t="shared" si="15"/>
        <v>1200243</v>
      </c>
      <c s="2"/>
      <c s="2"/>
      <c s="2"/>
      <c s="9"/>
      <c s="2"/>
      <c s="2"/>
      <c s="2"/>
      <c s="2"/>
      <c s="2"/>
      <c s="2"/>
    </row>
    <row>
      <c r="B135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5" t="s">
        <v>821</v>
      </c>
      <c s="5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36" s="4" t="s">
        <v>1195</v>
      </c>
      <c s="4" t="s">
        <v>1164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CONCATENATE(IF(ISERROR(VLOOKUP(L136,NAICDes2020_ValidationDesc,1,)),"",VLOOKUP(L136,NAICDes2020_LookupDesc,2,)),".",IF(ISERROR(VLOOKUP(M136,NAICDesModifier2020_ValidationDesc,1,)),"",VLOOKUP(M136,NAICDesModifier2020_LookupDesc,2,))," ",IF(ISERROR(VLOOKUP(N136,SVOAdminSymbolSCDPS2020_ValidationDesc,1,)),"",VLOOKUP(N136,SVOAdminSymbolSCDPS2020_LookupDesc,2,)))</f>
        <v xml:space="preserve">. </v>
      </c>
    </row>
    <row>
      <c r="B137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38" s="4" t="s">
        <v>186</v>
      </c>
      <c s="10" t="s">
        <v>1196</v>
      </c>
      <c s="2"/>
      <c s="2"/>
      <c s="2"/>
      <c s="2"/>
      <c s="2"/>
      <c s="6">
        <f>SUM(I135:I137)</f>
        <v>0</v>
      </c>
      <c s="2"/>
      <c s="6">
        <f>SUM(K135:K137)</f>
        <v>0</v>
      </c>
      <c s="2"/>
      <c s="2"/>
      <c s="2"/>
      <c s="9"/>
      <c s="2"/>
      <c s="2"/>
      <c s="2"/>
      <c s="2"/>
      <c s="2"/>
      <c s="2"/>
    </row>
    <row>
      <c r="B139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1" t="s">
        <v>821</v>
      </c>
      <c s="5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40" s="4" t="s">
        <v>946</v>
      </c>
      <c s="4" t="s">
        <v>1164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CONCATENATE(IF(ISERROR(VLOOKUP(L140,NAICDes2020_ValidationDesc,1,)),"",VLOOKUP(L140,NAICDes2020_LookupDesc,2,)),".",IF(ISERROR(VLOOKUP(M140,NAICDesModifier2020_ValidationDesc,1,)),"",VLOOKUP(M140,NAICDesModifier2020_LookupDesc,2,))," ",IF(ISERROR(VLOOKUP(N140,SVOAdminSymbolSCDPS2020_ValidationDesc,1,)),"",VLOOKUP(N140,SVOAdminSymbolSCDPS2020_LookupDesc,2,)))</f>
        <v xml:space="preserve">. </v>
      </c>
    </row>
    <row>
      <c r="B141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42" s="4" t="s">
        <v>1287</v>
      </c>
      <c s="10" t="s">
        <v>1197</v>
      </c>
      <c s="2"/>
      <c s="2"/>
      <c s="2"/>
      <c s="2"/>
      <c s="2"/>
      <c s="6">
        <f>SUM(I139:I141)</f>
        <v>0</v>
      </c>
      <c s="2"/>
      <c s="6">
        <f>SUM(K139:K141)</f>
        <v>0</v>
      </c>
      <c s="2"/>
      <c s="2"/>
      <c s="2"/>
      <c s="9"/>
      <c s="2"/>
      <c s="2"/>
      <c s="2"/>
      <c s="2"/>
      <c s="2"/>
      <c s="2"/>
    </row>
    <row>
      <c r="B143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1" t="s">
        <v>821</v>
      </c>
      <c s="5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44" s="4" t="s">
        <v>107</v>
      </c>
      <c s="4" t="s">
        <v>1164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CONCATENATE(IF(ISERROR(VLOOKUP(L144,NAICDes2020_ValidationDesc,1,)),"",VLOOKUP(L144,NAICDes2020_LookupDesc,2,)),".",IF(ISERROR(VLOOKUP(M144,NAICDesModifier2020_ValidationDesc,1,)),"",VLOOKUP(M144,NAICDesModifier2020_LookupDesc,2,))," ",IF(ISERROR(VLOOKUP(N144,SVOAdminSymbolSCDPS2020_ValidationDesc,1,)),"",VLOOKUP(N144,SVOAdminSymbolSCDPS2020_LookupDesc,2,)))</f>
        <v xml:space="preserve">. </v>
      </c>
    </row>
    <row>
      <c r="B145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46" s="4" t="s">
        <v>442</v>
      </c>
      <c s="10" t="s">
        <v>850</v>
      </c>
      <c s="2"/>
      <c s="2"/>
      <c s="2"/>
      <c s="2"/>
      <c s="2"/>
      <c s="6">
        <f>SUM(I143:I145)</f>
        <v>0</v>
      </c>
      <c s="2"/>
      <c s="6">
        <f>SUM(K143:K145)</f>
        <v>0</v>
      </c>
      <c s="2"/>
      <c s="2"/>
      <c s="2"/>
      <c s="9"/>
      <c s="2"/>
      <c s="2"/>
      <c s="2"/>
      <c s="2"/>
      <c s="2"/>
      <c s="2"/>
    </row>
    <row>
      <c r="B147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1" t="s">
        <v>821</v>
      </c>
      <c s="5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48" s="4" t="s">
        <v>1198</v>
      </c>
      <c s="4" t="s">
        <v>1164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CONCATENATE(IF(ISERROR(VLOOKUP(L148,NAICDes2020_ValidationDesc,1,)),"",VLOOKUP(L148,NAICDes2020_LookupDesc,2,)),".",IF(ISERROR(VLOOKUP(M148,NAICDesModifier2020_ValidationDesc,1,)),"",VLOOKUP(M148,NAICDesModifier2020_LookupDesc,2,))," ",IF(ISERROR(VLOOKUP(N148,SVOAdminSymbolSCDPS2020_ValidationDesc,1,)),"",VLOOKUP(N148,SVOAdminSymbolSCDPS2020_LookupDesc,2,)))</f>
        <v xml:space="preserve">. </v>
      </c>
    </row>
    <row>
      <c r="B149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50" s="4" t="s">
        <v>187</v>
      </c>
      <c s="10" t="s">
        <v>281</v>
      </c>
      <c s="2"/>
      <c s="2"/>
      <c s="2"/>
      <c s="2"/>
      <c s="2"/>
      <c s="6">
        <f>SUM(I147:I149)</f>
        <v>0</v>
      </c>
      <c s="2"/>
      <c s="6">
        <f>SUM(K147:K149)</f>
        <v>0</v>
      </c>
      <c s="2"/>
      <c s="2"/>
      <c s="2"/>
      <c s="9"/>
      <c s="2"/>
      <c s="2"/>
      <c s="2"/>
      <c s="2"/>
      <c s="2"/>
      <c s="2"/>
    </row>
    <row>
      <c r="B151" s="4" t="s">
        <v>188</v>
      </c>
      <c s="10" t="s">
        <v>617</v>
      </c>
      <c s="2"/>
      <c s="2"/>
      <c s="2"/>
      <c s="2"/>
      <c s="2"/>
      <c s="6">
        <f>I138+I142+I146+I150</f>
        <v>0</v>
      </c>
      <c s="2"/>
      <c s="6">
        <f>K138+K142+K146+K150</f>
        <v>0</v>
      </c>
      <c s="2"/>
      <c s="2"/>
      <c s="2"/>
      <c s="9"/>
      <c s="2"/>
      <c s="2"/>
      <c s="2"/>
      <c s="2"/>
      <c s="2"/>
      <c s="2"/>
    </row>
    <row>
      <c r="B152" s="4" t="s">
        <v>521</v>
      </c>
      <c s="10" t="s">
        <v>1288</v>
      </c>
      <c s="2"/>
      <c s="2"/>
      <c s="2"/>
      <c s="2"/>
      <c s="2"/>
      <c s="18"/>
      <c s="2"/>
      <c s="18"/>
      <c s="2"/>
      <c s="2"/>
      <c s="2"/>
      <c s="9"/>
      <c s="2"/>
      <c s="2"/>
      <c s="2"/>
      <c s="2"/>
      <c s="2"/>
      <c s="2"/>
    </row>
    <row>
      <c r="B153" s="4" t="s">
        <v>851</v>
      </c>
      <c s="4" t="s">
        <v>1113</v>
      </c>
      <c s="2"/>
      <c s="2"/>
      <c s="2"/>
      <c s="2"/>
      <c s="2"/>
      <c s="20">
        <f>I151</f>
        <v>0</v>
      </c>
      <c s="2"/>
      <c s="20">
        <f>K151</f>
        <v>0</v>
      </c>
      <c s="2"/>
      <c s="2"/>
      <c s="2"/>
      <c s="9"/>
      <c s="2"/>
      <c s="2"/>
      <c s="2"/>
      <c s="2"/>
      <c s="2"/>
      <c s="2"/>
    </row>
    <row>
      <c r="B154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1" t="s">
        <v>821</v>
      </c>
      <c s="5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55" s="4" t="s">
        <v>1114</v>
      </c>
      <c s="4" t="s">
        <v>1164</v>
      </c>
      <c s="4" t="s">
        <v>6</v>
      </c>
      <c s="3"/>
      <c s="3"/>
      <c s="4" t="s">
        <v>6</v>
      </c>
      <c s="3"/>
      <c s="3"/>
      <c s="2"/>
      <c s="3"/>
      <c s="2"/>
      <c s="2"/>
      <c s="2"/>
      <c s="9"/>
      <c s="4" t="s">
        <v>6</v>
      </c>
      <c s="4" t="s">
        <v>6</v>
      </c>
      <c s="4" t="s">
        <v>6</v>
      </c>
      <c s="4" t="s">
        <v>6</v>
      </c>
      <c s="3"/>
      <c s="2"/>
    </row>
    <row>
      <c r="B156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57" s="4" t="s">
        <v>108</v>
      </c>
      <c s="10" t="s">
        <v>109</v>
      </c>
      <c s="2"/>
      <c s="2"/>
      <c s="2"/>
      <c s="2"/>
      <c s="2"/>
      <c s="6">
        <f>SUM(I154:I156)</f>
        <v>0</v>
      </c>
      <c s="2"/>
      <c s="6">
        <f>SUM(K154:K156)</f>
        <v>0</v>
      </c>
      <c s="2"/>
      <c s="2"/>
      <c s="2"/>
      <c s="9"/>
      <c s="2"/>
      <c s="2"/>
      <c s="2"/>
      <c s="2"/>
      <c s="2"/>
      <c s="2"/>
    </row>
    <row>
      <c r="B158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1" t="s">
        <v>821</v>
      </c>
      <c s="5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59" s="4" t="s">
        <v>852</v>
      </c>
      <c s="4" t="s">
        <v>1164</v>
      </c>
      <c s="4" t="s">
        <v>6</v>
      </c>
      <c s="3"/>
      <c s="3"/>
      <c s="4" t="s">
        <v>6</v>
      </c>
      <c s="3"/>
      <c s="3"/>
      <c s="2"/>
      <c s="3"/>
      <c s="2"/>
      <c s="2"/>
      <c s="2"/>
      <c s="9"/>
      <c s="4" t="s">
        <v>6</v>
      </c>
      <c s="4" t="s">
        <v>6</v>
      </c>
      <c s="4" t="s">
        <v>6</v>
      </c>
      <c s="4" t="s">
        <v>6</v>
      </c>
      <c s="3"/>
      <c s="2"/>
    </row>
    <row>
      <c r="B160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61" s="4" t="s">
        <v>1199</v>
      </c>
      <c s="10" t="s">
        <v>853</v>
      </c>
      <c s="2"/>
      <c s="2"/>
      <c s="2"/>
      <c s="2"/>
      <c s="2"/>
      <c s="6">
        <f>SUM(I158:I160)</f>
        <v>0</v>
      </c>
      <c s="2"/>
      <c s="6">
        <f>SUM(K158:K160)</f>
        <v>0</v>
      </c>
      <c s="2"/>
      <c s="2"/>
      <c s="2"/>
      <c s="9"/>
      <c s="2"/>
      <c s="2"/>
      <c s="2"/>
      <c s="2"/>
      <c s="2"/>
      <c s="2"/>
    </row>
    <row>
      <c r="B162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1" t="s">
        <v>821</v>
      </c>
      <c s="5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63" s="4" t="s">
        <v>31</v>
      </c>
      <c s="4" t="s">
        <v>1164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CONCATENATE(IF(ISERROR(VLOOKUP(L163,NAICDes2020_ValidationDesc,1,)),"",VLOOKUP(L163,NAICDes2020_LookupDesc,2,)),".",IF(ISERROR(VLOOKUP(M163,NAICDesModifier2020_ValidationDesc,1,)),"",VLOOKUP(M163,NAICDesModifier2020_LookupDesc,2,))," ",IF(ISERROR(VLOOKUP(N163,SVOAdminSymbolSCDCS2020_ValidationDesc,1,)),"",VLOOKUP(N163,SVOAdminSymbolSCDCS2020_LookupDesc,2,)))</f>
        <v xml:space="preserve">. </v>
      </c>
    </row>
    <row>
      <c r="B164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65" s="4" t="s">
        <v>376</v>
      </c>
      <c s="10" t="s">
        <v>189</v>
      </c>
      <c s="2"/>
      <c s="2"/>
      <c s="2"/>
      <c s="2"/>
      <c s="2"/>
      <c s="6">
        <f>SUM(I162:I164)</f>
        <v>0</v>
      </c>
      <c s="2"/>
      <c s="6">
        <f>SUM(K162:K164)</f>
        <v>0</v>
      </c>
      <c s="2"/>
      <c s="2"/>
      <c s="2"/>
      <c s="9"/>
      <c s="2"/>
      <c s="2"/>
      <c s="2"/>
      <c s="2"/>
      <c s="2"/>
      <c s="2"/>
    </row>
    <row>
      <c r="B166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1" t="s">
        <v>821</v>
      </c>
      <c s="5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67" s="4" t="s">
        <v>1115</v>
      </c>
      <c s="4" t="s">
        <v>1164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CONCATENATE(IF(ISERROR(VLOOKUP(L167,NAICDes2020_ValidationDesc,1,)),"",VLOOKUP(L167,NAICDes2020_LookupDesc,2,)),".",IF(ISERROR(VLOOKUP(M167,NAICDesModifier2020_ValidationDesc,1,)),"",VLOOKUP(M167,NAICDesModifier2020_LookupDesc,2,))," ",IF(ISERROR(VLOOKUP(N167,SVOAdminSymbolSCDCS2020_ValidationDesc,1,)),"",VLOOKUP(N167,SVOAdminSymbolSCDCS2020_LookupDesc,2,)))</f>
        <v xml:space="preserve">. </v>
      </c>
    </row>
    <row>
      <c r="B168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69" s="4" t="s">
        <v>110</v>
      </c>
      <c s="10" t="s">
        <v>1116</v>
      </c>
      <c s="2"/>
      <c s="2"/>
      <c s="2"/>
      <c s="2"/>
      <c s="2"/>
      <c s="6">
        <f>SUM(I166:I168)</f>
        <v>0</v>
      </c>
      <c s="2"/>
      <c s="6">
        <f>SUM(K166:K168)</f>
        <v>0</v>
      </c>
      <c s="2"/>
      <c s="2"/>
      <c s="2"/>
      <c s="9"/>
      <c s="2"/>
      <c s="2"/>
      <c s="2"/>
      <c s="2"/>
      <c s="2"/>
      <c s="2"/>
    </row>
    <row>
      <c r="B170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1" t="s">
        <v>821</v>
      </c>
      <c s="5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71" s="4" t="s">
        <v>190</v>
      </c>
      <c s="4" t="s">
        <v>1164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CONCATENATE(IF(ISERROR(VLOOKUP(L171,NAICDes2020_ValidationDesc,1,)),"",VLOOKUP(L171,NAICDes2020_LookupDesc,2,)),".",IF(ISERROR(VLOOKUP(M171,NAICDesModifier2020_ValidationDesc,1,)),"",VLOOKUP(M171,NAICDesModifier2020_LookupDesc,2,))," ",IF(ISERROR(VLOOKUP(N171,SVOAdminSymbolSCDCS2020_ValidationDesc,1,)),"",VLOOKUP(N171,SVOAdminSymbolSCDCS2020_LookupDesc,2,)))</f>
        <v xml:space="preserve">. </v>
      </c>
    </row>
    <row>
      <c r="B172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73" s="4" t="s">
        <v>522</v>
      </c>
      <c s="10" t="s">
        <v>191</v>
      </c>
      <c s="2"/>
      <c s="2"/>
      <c s="2"/>
      <c s="2"/>
      <c s="2"/>
      <c s="6">
        <f>SUM(I170:I172)</f>
        <v>0</v>
      </c>
      <c s="2"/>
      <c s="6">
        <f>SUM(K170:K172)</f>
        <v>0</v>
      </c>
      <c s="2"/>
      <c s="2"/>
      <c s="2"/>
      <c s="9"/>
      <c s="2"/>
      <c s="2"/>
      <c s="2"/>
      <c s="2"/>
      <c s="2"/>
      <c s="2"/>
    </row>
    <row>
      <c r="B174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1" t="s">
        <v>821</v>
      </c>
      <c s="5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75" s="4" t="s">
        <v>1289</v>
      </c>
      <c s="4" t="s">
        <v>1164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CONCATENATE(IF(ISERROR(VLOOKUP(L175,NAICDes2020_ValidationDesc,1,)),"",VLOOKUP(L175,NAICDes2020_LookupDesc,2,)),".",IF(ISERROR(VLOOKUP(M175,NAICDesModifier2020_ValidationDesc,1,)),"",VLOOKUP(M175,NAICDesModifier2020_LookupDesc,2,))," ",IF(ISERROR(VLOOKUP(N175,SVOAdminSymbolSCDCS2020_ValidationDesc,1,)),"",VLOOKUP(N175,SVOAdminSymbolSCDCS2020_LookupDesc,2,)))</f>
        <v xml:space="preserve">. </v>
      </c>
    </row>
    <row>
      <c r="B176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77" s="4" t="s">
        <v>282</v>
      </c>
      <c s="10" t="s">
        <v>283</v>
      </c>
      <c s="2"/>
      <c s="2"/>
      <c s="2"/>
      <c s="2"/>
      <c s="2"/>
      <c s="6">
        <f>SUM(I174:I176)</f>
        <v>0</v>
      </c>
      <c s="2"/>
      <c s="6">
        <f>SUM(K174:K176)</f>
        <v>0</v>
      </c>
      <c s="2"/>
      <c s="2"/>
      <c s="2"/>
      <c s="9"/>
      <c s="2"/>
      <c s="2"/>
      <c s="2"/>
      <c s="2"/>
      <c s="2"/>
      <c s="2"/>
    </row>
    <row>
      <c r="B178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1" t="s">
        <v>821</v>
      </c>
      <c s="5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79" s="4" t="s">
        <v>377</v>
      </c>
      <c s="4" t="s">
        <v>1164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CONCATENATE(IF(ISERROR(VLOOKUP(L179,NAICDes2020_ValidationDesc,1,)),"",VLOOKUP(L179,NAICDes2020_LookupDesc,2,)),".",IF(ISERROR(VLOOKUP(M179,NAICDesModifier2020_ValidationDesc,1,)),"",VLOOKUP(M179,NAICDesModifier2020_LookupDesc,2,))," ",IF(ISERROR(VLOOKUP(N179,SVOAdminSymbolSCDCS2020_ValidationDesc,1,)),"",VLOOKUP(N179,SVOAdminSymbolSCDCS2020_LookupDesc,2,)))</f>
        <v xml:space="preserve">. </v>
      </c>
    </row>
    <row>
      <c r="B180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81" s="4" t="s">
        <v>703</v>
      </c>
      <c s="10" t="s">
        <v>775</v>
      </c>
      <c s="2"/>
      <c s="2"/>
      <c s="2"/>
      <c s="2"/>
      <c s="2"/>
      <c s="6">
        <f>SUM(I178:I180)</f>
        <v>0</v>
      </c>
      <c s="2"/>
      <c s="6">
        <f>SUM(K178:K180)</f>
        <v>0</v>
      </c>
      <c s="2"/>
      <c s="2"/>
      <c s="2"/>
      <c s="9"/>
      <c s="2"/>
      <c s="2"/>
      <c s="2"/>
      <c s="2"/>
      <c s="2"/>
      <c s="2"/>
    </row>
    <row>
      <c r="B182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1" t="s">
        <v>821</v>
      </c>
      <c s="5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83" s="4" t="s">
        <v>111</v>
      </c>
      <c s="4" t="s">
        <v>1164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CONCATENATE(IF(ISERROR(VLOOKUP(L183,NAICDes2020_ValidationDesc,1,)),"",VLOOKUP(L183,NAICDes2020_LookupDesc,2,)),".",IF(ISERROR(VLOOKUP(M183,NAICDesModifier2020_ValidationDesc,1,)),"",VLOOKUP(M183,NAICDesModifier2020_LookupDesc,2,))," ",IF(ISERROR(VLOOKUP(N183,SVOAdminSymbolSCDCS2020_ValidationDesc,1,)),"",VLOOKUP(N183,SVOAdminSymbolSCDCS2020_LookupDesc,2,)))</f>
        <v xml:space="preserve">. </v>
      </c>
    </row>
    <row>
      <c r="B184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85" s="4" t="s">
        <v>443</v>
      </c>
      <c s="10" t="s">
        <v>1046</v>
      </c>
      <c s="2"/>
      <c s="2"/>
      <c s="2"/>
      <c s="2"/>
      <c s="2"/>
      <c s="6">
        <f>SUM(I182:I184)</f>
        <v>0</v>
      </c>
      <c s="2"/>
      <c s="6">
        <f>SUM(K182:K184)</f>
        <v>0</v>
      </c>
      <c s="2"/>
      <c s="2"/>
      <c s="2"/>
      <c s="9"/>
      <c s="2"/>
      <c s="2"/>
      <c s="2"/>
      <c s="2"/>
      <c s="2"/>
      <c s="2"/>
    </row>
    <row>
      <c r="B186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1" t="s">
        <v>821</v>
      </c>
      <c s="5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87" s="4" t="s">
        <v>444</v>
      </c>
      <c s="4" t="s">
        <v>1164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CONCATENATE(IF(ISERROR(VLOOKUP(L187,NAICDes2020_ValidationDesc,1,)),"",VLOOKUP(L187,NAICDes2020_LookupDesc,2,)),".",IF(ISERROR(VLOOKUP(M187,NAICDesModifier2020_ValidationDesc,1,)),"",VLOOKUP(M187,NAICDesModifier2020_LookupDesc,2,))," ",IF(ISERROR(VLOOKUP(N187,SVOAdminSymbolSCDCS2020_ValidationDesc,1,)),"",VLOOKUP(N187,SVOAdminSymbolSCDCS2020_LookupDesc,2,)))</f>
        <v xml:space="preserve">. </v>
      </c>
    </row>
    <row>
      <c r="B188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89" s="4" t="s">
        <v>776</v>
      </c>
      <c s="10" t="s">
        <v>32</v>
      </c>
      <c s="2"/>
      <c s="2"/>
      <c s="2"/>
      <c s="2"/>
      <c s="2"/>
      <c s="6">
        <f>SUM(I186:I188)</f>
        <v>0</v>
      </c>
      <c s="2"/>
      <c s="6">
        <f>SUM(K186:K188)</f>
        <v>0</v>
      </c>
      <c s="2"/>
      <c s="2"/>
      <c s="2"/>
      <c s="9"/>
      <c s="2"/>
      <c s="2"/>
      <c s="2"/>
      <c s="2"/>
      <c s="2"/>
      <c s="2"/>
    </row>
    <row>
      <c r="B190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1" t="s">
        <v>821</v>
      </c>
      <c s="5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91" s="4" t="s">
        <v>523</v>
      </c>
      <c s="4" t="s">
        <v>1164</v>
      </c>
      <c s="4" t="s">
        <v>6</v>
      </c>
      <c s="3"/>
      <c s="3"/>
      <c s="4" t="s">
        <v>6</v>
      </c>
      <c s="3"/>
      <c s="3"/>
      <c s="2"/>
      <c s="3"/>
      <c s="2"/>
      <c s="2"/>
      <c s="2"/>
      <c s="9"/>
      <c s="4" t="s">
        <v>6</v>
      </c>
      <c s="4" t="s">
        <v>6</v>
      </c>
      <c s="4" t="s">
        <v>6</v>
      </c>
      <c s="4" t="s">
        <v>6</v>
      </c>
      <c s="3"/>
      <c s="2"/>
    </row>
    <row>
      <c r="B192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93" s="4" t="s">
        <v>854</v>
      </c>
      <c s="10" t="s">
        <v>855</v>
      </c>
      <c s="2"/>
      <c s="2"/>
      <c s="2"/>
      <c s="2"/>
      <c s="2"/>
      <c s="6">
        <f>SUM(I190:I192)</f>
        <v>0</v>
      </c>
      <c s="2"/>
      <c s="6">
        <f>SUM(K190:K192)</f>
        <v>0</v>
      </c>
      <c s="2"/>
      <c s="2"/>
      <c s="2"/>
      <c s="9"/>
      <c s="2"/>
      <c s="2"/>
      <c s="2"/>
      <c s="2"/>
      <c s="2"/>
      <c s="2"/>
    </row>
    <row>
      <c r="B194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1" t="s">
        <v>821</v>
      </c>
      <c s="5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95" s="4" t="s">
        <v>284</v>
      </c>
      <c s="4" t="s">
        <v>1164</v>
      </c>
      <c s="4" t="s">
        <v>6</v>
      </c>
      <c s="3"/>
      <c s="3"/>
      <c s="4" t="s">
        <v>6</v>
      </c>
      <c s="3"/>
      <c s="3"/>
      <c s="2"/>
      <c s="3"/>
      <c s="2"/>
      <c s="2"/>
      <c s="2"/>
      <c s="9"/>
      <c s="4" t="s">
        <v>6</v>
      </c>
      <c s="4" t="s">
        <v>6</v>
      </c>
      <c s="4" t="s">
        <v>6</v>
      </c>
      <c s="4" t="s">
        <v>6</v>
      </c>
      <c s="3"/>
      <c s="2"/>
    </row>
    <row>
      <c r="B196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97" s="4" t="s">
        <v>618</v>
      </c>
      <c s="10" t="s">
        <v>1047</v>
      </c>
      <c s="2"/>
      <c s="2"/>
      <c s="2"/>
      <c s="2"/>
      <c s="2"/>
      <c s="6">
        <f>SUM(I194:I196)</f>
        <v>0</v>
      </c>
      <c s="2"/>
      <c s="6">
        <f>SUM(K194:K196)</f>
        <v>0</v>
      </c>
      <c s="2"/>
      <c s="2"/>
      <c s="2"/>
      <c s="9"/>
      <c s="2"/>
      <c s="2"/>
      <c s="2"/>
      <c s="2"/>
      <c s="2"/>
      <c s="2"/>
    </row>
    <row>
      <c r="B198" s="4" t="s">
        <v>1117</v>
      </c>
      <c s="10" t="s">
        <v>704</v>
      </c>
      <c s="2"/>
      <c s="2"/>
      <c s="2"/>
      <c s="2"/>
      <c s="2"/>
      <c s="6">
        <f>I157+I161+I165+I169+I173+I177+I181+I185+I189+I193+I197</f>
        <v>0</v>
      </c>
      <c s="2"/>
      <c s="6">
        <f>K157+K161+K165+K169+K173+K177+K181+K185+K189+K193+K197</f>
        <v>0</v>
      </c>
      <c s="2"/>
      <c s="2"/>
      <c s="2"/>
      <c s="9"/>
      <c s="2"/>
      <c s="2"/>
      <c s="2"/>
      <c s="2"/>
      <c s="2"/>
      <c s="2"/>
    </row>
    <row>
      <c r="B199" s="4" t="s">
        <v>112</v>
      </c>
      <c s="10" t="s">
        <v>33</v>
      </c>
      <c s="2"/>
      <c s="2"/>
      <c s="2"/>
      <c s="2"/>
      <c s="2"/>
      <c s="18"/>
      <c s="2"/>
      <c s="18"/>
      <c s="2"/>
      <c s="2"/>
      <c s="2"/>
      <c s="9"/>
      <c s="2"/>
      <c s="2"/>
      <c s="2"/>
      <c s="2"/>
      <c s="2"/>
      <c s="2"/>
    </row>
    <row>
      <c r="B200" s="4" t="s">
        <v>445</v>
      </c>
      <c s="4" t="s">
        <v>1200</v>
      </c>
      <c s="2"/>
      <c s="2"/>
      <c s="2"/>
      <c s="2"/>
      <c s="2"/>
      <c s="20">
        <f>I198</f>
        <v>0</v>
      </c>
      <c s="2"/>
      <c s="20">
        <f>K198</f>
        <v>0</v>
      </c>
      <c s="2"/>
      <c s="2"/>
      <c s="2"/>
      <c s="9"/>
      <c s="2"/>
      <c s="2"/>
      <c s="2"/>
      <c s="2"/>
      <c s="2"/>
      <c s="2"/>
    </row>
    <row>
      <c r="B201" s="4" t="s">
        <v>192</v>
      </c>
      <c s="10" t="s">
        <v>285</v>
      </c>
      <c s="2"/>
      <c s="2"/>
      <c s="2"/>
      <c s="2"/>
      <c s="2"/>
      <c s="6">
        <f>I153+I200</f>
        <v>0</v>
      </c>
      <c s="2"/>
      <c s="6">
        <f>K153+K200</f>
        <v>0</v>
      </c>
      <c s="2"/>
      <c s="2"/>
      <c s="2"/>
      <c s="9"/>
      <c s="2"/>
      <c s="2"/>
      <c s="2"/>
      <c s="2"/>
      <c s="2"/>
      <c s="2"/>
    </row>
    <row>
      <c r="B202" s="4" t="s">
        <v>286</v>
      </c>
      <c s="4" t="s">
        <v>113</v>
      </c>
      <c s="2"/>
      <c s="2"/>
      <c s="2"/>
      <c s="2"/>
      <c s="2"/>
      <c s="6">
        <f>I134+I153+I200</f>
        <v>267988456</v>
      </c>
      <c s="2"/>
      <c s="6">
        <f>K134+K153+K200</f>
        <v>1200243</v>
      </c>
      <c s="2"/>
      <c s="2"/>
      <c s="2"/>
      <c s="9"/>
      <c s="2"/>
      <c s="2"/>
      <c s="2"/>
      <c s="2"/>
      <c s="2"/>
      <c s="2"/>
    </row>
    <row>
      <c r="C203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E04</oddHeader>
    <oddFooter>&amp;LStat-Reporting Application : &amp;R SaveAs(5/16/2024-2:46 PM)</oddFooter>
  </headerFooter>
</worksheet>
</file>

<file path=xl/worksheets/sheet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G28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59.7421875" customWidth="1"/>
    <col min="6" max="6" width="10.7421875" customWidth="1"/>
    <col min="7" max="7" width="30.7421875" customWidth="1"/>
    <col min="8" max="8" width="12.7421875" customWidth="1"/>
    <col min="9" max="22" width="14.7421875" customWidth="1"/>
    <col min="23" max="23" width="10.7421875" customWidth="1"/>
    <col min="24" max="26" width="30.7421875" customWidth="1"/>
    <col min="27" max="27" width="25.7421875" customWidth="1"/>
    <col min="28" max="30" width="30.7421875" customWidth="1"/>
    <col min="31" max="31" width="10.7421875" customWidth="1"/>
    <col min="32" max="33" width="30.7421875" customWidth="1"/>
  </cols>
  <sheetData>
    <row ht="14.15">
      <c r="C1" s="23" t="s">
        <v>485</v>
      </c>
      <c s="23" t="s">
        <v>343</v>
      </c>
      <c s="23" t="s">
        <v>486</v>
      </c>
      <c s="23" t="s">
        <v>75</v>
      </c>
    </row>
    <row ht="19.4">
      <c r="C2" s="27" t="str">
        <f>EMICO_24Q1_SCDPT1B!Wings_Company_ID</f>
        <v>EMICO</v>
      </c>
      <c s="27" t="str">
        <f>EMICO_24Q1_SCDPT1B!Wings_Statement_ID</f>
        <v>24Q1</v>
      </c>
      <c s="26" t="s">
        <v>426</v>
      </c>
      <c s="26" t="s">
        <v>159</v>
      </c>
    </row>
    <row ht="14.15">
      <c r="B3" s="28" t="s">
        <v>446</v>
      </c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  <c s="15"/>
    </row>
    <row ht="14.15">
      <c r="B4" s="31"/>
      <c s="30" t="s">
        <v>577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9">
      <c r="B5" s="31"/>
      <c s="29" t="s">
        <v>1048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</row>
    <row ht="14.15">
      <c r="B6" s="14"/>
      <c s="14">
        <v>1</v>
      </c>
      <c s="14">
        <v>2</v>
      </c>
      <c s="14">
        <v>3</v>
      </c>
      <c s="14">
        <v>4</v>
      </c>
      <c s="14">
        <v>5</v>
      </c>
      <c s="14">
        <v>6</v>
      </c>
      <c s="14">
        <v>7</v>
      </c>
      <c s="14">
        <v>8</v>
      </c>
      <c s="14">
        <v>9</v>
      </c>
      <c s="14">
        <v>10</v>
      </c>
      <c s="14">
        <v>11</v>
      </c>
      <c s="14">
        <v>12</v>
      </c>
      <c s="14">
        <v>13</v>
      </c>
      <c s="14">
        <v>14</v>
      </c>
      <c s="14">
        <v>15</v>
      </c>
      <c s="14">
        <v>16</v>
      </c>
      <c s="14">
        <v>17</v>
      </c>
      <c s="14">
        <v>18</v>
      </c>
      <c s="14">
        <v>19</v>
      </c>
      <c s="14">
        <v>20</v>
      </c>
      <c s="14">
        <v>21</v>
      </c>
      <c s="14">
        <v>22.01</v>
      </c>
      <c s="14">
        <v>22.02</v>
      </c>
      <c s="14">
        <v>22.03</v>
      </c>
      <c s="14">
        <v>23</v>
      </c>
      <c s="14">
        <v>24</v>
      </c>
      <c s="14">
        <v>25</v>
      </c>
      <c s="14">
        <v>26</v>
      </c>
      <c s="14">
        <v>27</v>
      </c>
      <c s="14">
        <v>28</v>
      </c>
      <c s="14">
        <v>29</v>
      </c>
    </row>
    <row ht="65.25">
      <c r="B7" s="14"/>
      <c s="14" t="s">
        <v>1162</v>
      </c>
      <c s="14" t="s">
        <v>579</v>
      </c>
      <c s="14" t="s">
        <v>1016</v>
      </c>
      <c s="14" t="s">
        <v>619</v>
      </c>
      <c s="14" t="s">
        <v>1201</v>
      </c>
      <c s="14" t="s">
        <v>490</v>
      </c>
      <c s="14" t="s">
        <v>620</v>
      </c>
      <c s="14" t="s">
        <v>491</v>
      </c>
      <c s="14" t="s">
        <v>425</v>
      </c>
      <c s="14" t="s">
        <v>753</v>
      </c>
      <c s="14" t="s">
        <v>252</v>
      </c>
      <c s="14" t="s">
        <v>777</v>
      </c>
      <c s="14" t="s">
        <v>114</v>
      </c>
      <c s="14" t="s">
        <v>498</v>
      </c>
      <c s="14" t="s">
        <v>115</v>
      </c>
      <c s="14" t="s">
        <v>778</v>
      </c>
      <c s="14" t="s">
        <v>856</v>
      </c>
      <c s="14" t="s">
        <v>193</v>
      </c>
      <c s="14" t="s">
        <v>194</v>
      </c>
      <c s="14" t="s">
        <v>947</v>
      </c>
      <c s="14" t="s">
        <v>249</v>
      </c>
      <c s="14" t="s">
        <v>750</v>
      </c>
      <c s="14" t="s">
        <v>670</v>
      </c>
      <c s="14" t="s">
        <v>152</v>
      </c>
      <c s="14" t="s">
        <v>153</v>
      </c>
      <c s="14" t="s">
        <v>1017</v>
      </c>
      <c s="14" t="s">
        <v>906</v>
      </c>
      <c s="14" t="s">
        <v>154</v>
      </c>
      <c s="14" t="s">
        <v>751</v>
      </c>
      <c s="14" t="s">
        <v>350</v>
      </c>
      <c s="14" t="s">
        <v>752</v>
      </c>
    </row>
    <row>
      <c r="B8" s="8" t="s">
        <v>821</v>
      </c>
      <c s="8" t="s">
        <v>821</v>
      </c>
      <c s="7" t="s">
        <v>821</v>
      </c>
      <c s="7" t="s">
        <v>821</v>
      </c>
      <c s="21" t="s">
        <v>821</v>
      </c>
      <c s="7" t="s">
        <v>821</v>
      </c>
      <c s="7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21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</row>
    <row>
      <c r="B9" s="4" t="s">
        <v>907</v>
      </c>
      <c s="4" t="s">
        <v>492</v>
      </c>
      <c s="10" t="s">
        <v>34</v>
      </c>
      <c s="17"/>
      <c s="24">
        <v>45292</v>
      </c>
      <c s="4" t="s">
        <v>195</v>
      </c>
      <c s="9"/>
      <c s="13"/>
      <c s="13"/>
      <c s="13"/>
      <c s="13"/>
      <c s="13"/>
      <c s="13"/>
      <c s="13"/>
      <c s="6">
        <f>M9+N9-O9</f>
        <v>0</v>
      </c>
      <c s="13"/>
      <c s="13"/>
      <c s="13"/>
      <c s="13"/>
      <c s="6">
        <f>S9+T9</f>
        <v>0</v>
      </c>
      <c s="13">
        <v>3500</v>
      </c>
      <c s="24">
        <v>45292</v>
      </c>
      <c s="17">
        <v>1</v>
      </c>
      <c s="17" t="s">
        <v>1018</v>
      </c>
      <c s="17"/>
      <c s="9"/>
      <c s="4" t="s">
        <v>6</v>
      </c>
      <c s="4" t="s">
        <v>1163</v>
      </c>
      <c s="4" t="s">
        <v>1118</v>
      </c>
      <c s="4" t="s">
        <v>6</v>
      </c>
      <c s="17" t="s">
        <v>1019</v>
      </c>
      <c s="25" t="str">
        <f>CONCATENATE(IF(ISERROR(VLOOKUP(X9,NAICDes2020_ValidationDesc,1,)),"",VLOOKUP(X9,NAICDes2020_LookupDesc,2,)),".",IF(ISERROR(VLOOKUP(Y9,NAICDesModifier2020_ValidationDesc,1,)),"",VLOOKUP(Y9,NAICDesModifier2020_LookupDesc,2,))," ",IF(ISERROR(VLOOKUP(Z9,SVOAdminSymbolSCDBond2020_ValidationDesc,1,)),"",VLOOKUP(Z9,SVOAdminSymbolSCDBond2020_LookupDesc,2,)))</f>
        <v xml:space="preserve">1.A </v>
      </c>
    </row>
    <row>
      <c r="B10" s="8" t="s">
        <v>821</v>
      </c>
      <c s="11" t="s">
        <v>821</v>
      </c>
      <c s="7" t="s">
        <v>821</v>
      </c>
      <c s="7" t="s">
        <v>821</v>
      </c>
      <c s="21" t="s">
        <v>821</v>
      </c>
      <c s="7" t="s">
        <v>821</v>
      </c>
      <c s="7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21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</row>
    <row>
      <c r="B11" s="4" t="s">
        <v>823</v>
      </c>
      <c s="10" t="s">
        <v>824</v>
      </c>
      <c s="9"/>
      <c s="9"/>
      <c s="22"/>
      <c s="9"/>
      <c s="9"/>
      <c s="6">
        <f t="shared" si="0" ref="I11:V11">SUM(I8:I10)</f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0</v>
      </c>
      <c s="6">
        <f t="shared" si="0"/>
        <v>3500</v>
      </c>
      <c s="22"/>
      <c s="9"/>
      <c s="9"/>
      <c s="9"/>
      <c s="9"/>
      <c s="9"/>
      <c s="9"/>
      <c s="9"/>
      <c s="9"/>
      <c s="9"/>
      <c s="9"/>
    </row>
    <row>
      <c r="B12" s="8" t="s">
        <v>821</v>
      </c>
      <c s="11" t="s">
        <v>821</v>
      </c>
      <c s="7" t="s">
        <v>821</v>
      </c>
      <c s="7" t="s">
        <v>821</v>
      </c>
      <c s="21" t="s">
        <v>821</v>
      </c>
      <c s="7" t="s">
        <v>821</v>
      </c>
      <c s="7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21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  <c s="7" t="s">
        <v>821</v>
      </c>
    </row>
    <row>
      <c r="B13" s="4" t="s">
        <v>754</v>
      </c>
      <c s="4" t="s">
        <v>1164</v>
      </c>
      <c s="4" t="s">
        <v>6</v>
      </c>
      <c s="17"/>
      <c s="24"/>
      <c s="4" t="s">
        <v>6</v>
      </c>
      <c s="9"/>
      <c s="3"/>
      <c s="3"/>
      <c s="3"/>
      <c s="3"/>
      <c s="3"/>
      <c s="3"/>
      <c s="3"/>
      <c s="12">
        <f>M13+N13-O13</f>
        <v>0</v>
      </c>
      <c s="3"/>
      <c s="3"/>
      <c s="3"/>
      <c s="3"/>
      <c s="12">
        <f>S13+T13</f>
        <v>0</v>
      </c>
      <c s="3"/>
      <c s="24"/>
      <c s="17"/>
      <c s="17"/>
      <c s="17"/>
      <c s="9"/>
      <c s="4" t="s">
        <v>6</v>
      </c>
      <c s="4" t="s">
        <v>6</v>
      </c>
      <c s="4" t="s">
        <v>6</v>
      </c>
      <c s="4" t="s">
        <v>6</v>
      </c>
      <c s="17"/>
      <c s="25" t="str">
        <f>CONCATENATE(IF(ISERROR(VLOOKUP(X13,NAICDes2020_ValidationDesc,1,)),"",VLOOKUP(X13,NAICDes2020_LookupDesc,2,)),".",IF(ISERROR(VLOOKUP(Y13,NAICDesModifier2020_ValidationDesc,1,)),"",VLOOKUP(Y13,NAICDesModifier2020_LookupDesc,2,))," ",IF(ISERROR(VLOOKUP(Z13,SVOAdminSymbolSCDBond2020_ValidationDesc,1,)),"",VLOOKUP(Z13,SVOAdminSymbolSCDBond2020_LookupDesc,2,)))</f>
        <v xml:space="preserve">. </v>
      </c>
    </row>
    <row>
      <c r="B14" s="8" t="s">
        <v>821</v>
      </c>
      <c s="11" t="s">
        <v>821</v>
      </c>
      <c s="8" t="s">
        <v>821</v>
      </c>
      <c s="7" t="s">
        <v>821</v>
      </c>
      <c s="21" t="s">
        <v>821</v>
      </c>
      <c s="8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21" t="s">
        <v>821</v>
      </c>
      <c s="7" t="s">
        <v>821</v>
      </c>
      <c s="7" t="s">
        <v>821</v>
      </c>
      <c s="7" t="s">
        <v>821</v>
      </c>
      <c s="7" t="s">
        <v>821</v>
      </c>
      <c s="8" t="s">
        <v>821</v>
      </c>
      <c s="8" t="s">
        <v>821</v>
      </c>
      <c s="8" t="s">
        <v>821</v>
      </c>
      <c s="8" t="s">
        <v>821</v>
      </c>
      <c s="7" t="s">
        <v>821</v>
      </c>
      <c s="7" t="s">
        <v>821</v>
      </c>
    </row>
    <row>
      <c r="B15" s="4" t="s">
        <v>1020</v>
      </c>
      <c s="10" t="s">
        <v>581</v>
      </c>
      <c s="19"/>
      <c s="9"/>
      <c s="22"/>
      <c s="19"/>
      <c s="9"/>
      <c s="6">
        <f t="shared" si="1" ref="I15:V15">SUM(I12:I14)</f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6">
        <f t="shared" si="1"/>
        <v>0</v>
      </c>
      <c s="22"/>
      <c s="9"/>
      <c s="9"/>
      <c s="9"/>
      <c s="9"/>
      <c s="19"/>
      <c s="19"/>
      <c s="19"/>
      <c s="19"/>
      <c s="9"/>
      <c s="9"/>
    </row>
    <row>
      <c r="B16" s="8" t="s">
        <v>821</v>
      </c>
      <c s="11" t="s">
        <v>821</v>
      </c>
      <c s="8" t="s">
        <v>821</v>
      </c>
      <c s="7" t="s">
        <v>821</v>
      </c>
      <c s="21" t="s">
        <v>821</v>
      </c>
      <c s="8" t="s">
        <v>821</v>
      </c>
      <c s="7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21" t="s">
        <v>821</v>
      </c>
      <c s="7" t="s">
        <v>821</v>
      </c>
      <c s="7" t="s">
        <v>821</v>
      </c>
      <c s="7" t="s">
        <v>821</v>
      </c>
      <c s="7" t="s">
        <v>821</v>
      </c>
      <c s="8" t="s">
        <v>821</v>
      </c>
      <c s="8" t="s">
        <v>821</v>
      </c>
      <c s="8" t="s">
        <v>821</v>
      </c>
      <c s="8" t="s">
        <v>821</v>
      </c>
      <c s="7" t="s">
        <v>821</v>
      </c>
      <c s="7" t="s">
        <v>821</v>
      </c>
    </row>
    <row>
      <c r="B17" s="4" t="s">
        <v>1290</v>
      </c>
      <c s="4" t="s">
        <v>287</v>
      </c>
      <c s="10" t="s">
        <v>447</v>
      </c>
      <c s="17"/>
      <c s="24">
        <v>45337</v>
      </c>
      <c s="4" t="s">
        <v>116</v>
      </c>
      <c s="9"/>
      <c s="13">
        <v>200000</v>
      </c>
      <c s="13">
        <v>200000</v>
      </c>
      <c s="13">
        <v>196652</v>
      </c>
      <c s="13">
        <v>199454</v>
      </c>
      <c s="13"/>
      <c s="13">
        <v>66</v>
      </c>
      <c s="13"/>
      <c s="6">
        <f>M17+N17-O17</f>
        <v>66</v>
      </c>
      <c s="13"/>
      <c s="13">
        <v>199521</v>
      </c>
      <c s="13"/>
      <c s="13">
        <v>479</v>
      </c>
      <c s="6">
        <f>S17+T17</f>
        <v>479</v>
      </c>
      <c s="13">
        <v>4650</v>
      </c>
      <c s="24">
        <v>46068</v>
      </c>
      <c s="17">
        <v>1</v>
      </c>
      <c s="17" t="s">
        <v>671</v>
      </c>
      <c s="17" t="s">
        <v>79</v>
      </c>
      <c s="17" t="s">
        <v>1119</v>
      </c>
      <c s="4" t="s">
        <v>6</v>
      </c>
      <c s="4" t="s">
        <v>35</v>
      </c>
      <c s="4" t="s">
        <v>6</v>
      </c>
      <c s="4" t="s">
        <v>6</v>
      </c>
      <c s="17" t="s">
        <v>1019</v>
      </c>
      <c s="25" t="str">
        <f>CONCATENATE(IF(ISERROR(VLOOKUP(X17,NAICDes2020_ValidationDesc,1,)),"",VLOOKUP(X17,NAICDes2020_LookupDesc,2,)),".",IF(ISERROR(VLOOKUP(Y17,NAICDesModifier2020_ValidationDesc,1,)),"",VLOOKUP(Y17,NAICDesModifier2020_LookupDesc,2,))," ",IF(ISERROR(VLOOKUP(Z17,SVOAdminSymbolSCDBond2020_ValidationDesc,1,)),"",VLOOKUP(Z17,SVOAdminSymbolSCDBond2020_LookupDesc,2,)))</f>
        <v>1.D FE</v>
      </c>
    </row>
    <row>
      <c r="B18" s="8" t="s">
        <v>821</v>
      </c>
      <c s="11" t="s">
        <v>821</v>
      </c>
      <c s="8" t="s">
        <v>821</v>
      </c>
      <c s="7" t="s">
        <v>821</v>
      </c>
      <c s="21" t="s">
        <v>821</v>
      </c>
      <c s="8" t="s">
        <v>821</v>
      </c>
      <c s="7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21" t="s">
        <v>821</v>
      </c>
      <c s="7" t="s">
        <v>821</v>
      </c>
      <c s="7" t="s">
        <v>821</v>
      </c>
      <c s="7" t="s">
        <v>821</v>
      </c>
      <c s="7" t="s">
        <v>821</v>
      </c>
      <c s="8" t="s">
        <v>821</v>
      </c>
      <c s="8" t="s">
        <v>821</v>
      </c>
      <c s="8" t="s">
        <v>821</v>
      </c>
      <c s="8" t="s">
        <v>821</v>
      </c>
      <c s="7" t="s">
        <v>821</v>
      </c>
      <c s="7" t="s">
        <v>821</v>
      </c>
    </row>
    <row>
      <c r="B19" s="4" t="s">
        <v>1165</v>
      </c>
      <c s="10" t="s">
        <v>582</v>
      </c>
      <c s="19"/>
      <c s="9"/>
      <c s="22"/>
      <c s="19"/>
      <c s="9"/>
      <c s="6">
        <f t="shared" si="2" ref="I19:V19">SUM(I16:I18)</f>
        <v>200000</v>
      </c>
      <c s="6">
        <f t="shared" si="2"/>
        <v>200000</v>
      </c>
      <c s="6">
        <f t="shared" si="2"/>
        <v>196652</v>
      </c>
      <c s="6">
        <f t="shared" si="2"/>
        <v>199454</v>
      </c>
      <c s="6">
        <f t="shared" si="2"/>
        <v>0</v>
      </c>
      <c s="6">
        <f t="shared" si="2"/>
        <v>66</v>
      </c>
      <c s="6">
        <f t="shared" si="2"/>
        <v>0</v>
      </c>
      <c s="6">
        <f t="shared" si="2"/>
        <v>66</v>
      </c>
      <c s="6">
        <f t="shared" si="2"/>
        <v>0</v>
      </c>
      <c s="6">
        <f t="shared" si="2"/>
        <v>199521</v>
      </c>
      <c s="6">
        <f t="shared" si="2"/>
        <v>0</v>
      </c>
      <c s="6">
        <f t="shared" si="2"/>
        <v>479</v>
      </c>
      <c s="6">
        <f t="shared" si="2"/>
        <v>479</v>
      </c>
      <c s="6">
        <f t="shared" si="2"/>
        <v>4650</v>
      </c>
      <c s="22"/>
      <c s="9"/>
      <c s="9"/>
      <c s="9"/>
      <c s="9"/>
      <c s="19"/>
      <c s="19"/>
      <c s="19"/>
      <c s="19"/>
      <c s="9"/>
      <c s="9"/>
    </row>
    <row>
      <c r="B20" s="8" t="s">
        <v>821</v>
      </c>
      <c s="11" t="s">
        <v>821</v>
      </c>
      <c s="8" t="s">
        <v>821</v>
      </c>
      <c s="7" t="s">
        <v>821</v>
      </c>
      <c s="21" t="s">
        <v>821</v>
      </c>
      <c s="8" t="s">
        <v>821</v>
      </c>
      <c s="7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21" t="s">
        <v>821</v>
      </c>
      <c s="7" t="s">
        <v>821</v>
      </c>
      <c s="7" t="s">
        <v>821</v>
      </c>
      <c s="7" t="s">
        <v>821</v>
      </c>
      <c s="7" t="s">
        <v>821</v>
      </c>
      <c s="8" t="s">
        <v>821</v>
      </c>
      <c s="8" t="s">
        <v>821</v>
      </c>
      <c s="8" t="s">
        <v>821</v>
      </c>
      <c s="8" t="s">
        <v>821</v>
      </c>
      <c s="7" t="s">
        <v>821</v>
      </c>
      <c s="7" t="s">
        <v>821</v>
      </c>
    </row>
    <row>
      <c r="B21" s="4" t="s">
        <v>1092</v>
      </c>
      <c s="4" t="s">
        <v>1164</v>
      </c>
      <c s="4" t="s">
        <v>6</v>
      </c>
      <c s="17"/>
      <c s="24"/>
      <c s="4" t="s">
        <v>6</v>
      </c>
      <c s="9"/>
      <c s="3"/>
      <c s="3"/>
      <c s="3"/>
      <c s="3"/>
      <c s="3"/>
      <c s="3"/>
      <c s="3"/>
      <c s="12">
        <f>M21+N21-O21</f>
        <v>0</v>
      </c>
      <c s="3"/>
      <c s="3"/>
      <c s="3"/>
      <c s="3"/>
      <c s="12">
        <f>S21+T21</f>
        <v>0</v>
      </c>
      <c s="3"/>
      <c s="24"/>
      <c s="17"/>
      <c s="17"/>
      <c s="17"/>
      <c s="17"/>
      <c s="4" t="s">
        <v>6</v>
      </c>
      <c s="4" t="s">
        <v>6</v>
      </c>
      <c s="4" t="s">
        <v>6</v>
      </c>
      <c s="4" t="s">
        <v>6</v>
      </c>
      <c s="17"/>
      <c s="25" t="str">
        <f>CONCATENATE(IF(ISERROR(VLOOKUP(X21,NAICDes2020_ValidationDesc,1,)),"",VLOOKUP(X21,NAICDes2020_LookupDesc,2,)),".",IF(ISERROR(VLOOKUP(Y21,NAICDesModifier2020_ValidationDesc,1,)),"",VLOOKUP(Y21,NAICDesModifier2020_LookupDesc,2,))," ",IF(ISERROR(VLOOKUP(Z21,SVOAdminSymbolSCDBond2020_ValidationDesc,1,)),"",VLOOKUP(Z21,SVOAdminSymbolSCDBond2020_LookupDesc,2,)))</f>
        <v xml:space="preserve">. </v>
      </c>
    </row>
    <row>
      <c r="B22" s="8" t="s">
        <v>821</v>
      </c>
      <c s="11" t="s">
        <v>821</v>
      </c>
      <c s="8" t="s">
        <v>821</v>
      </c>
      <c s="7" t="s">
        <v>821</v>
      </c>
      <c s="21" t="s">
        <v>821</v>
      </c>
      <c s="8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21" t="s">
        <v>821</v>
      </c>
      <c s="7" t="s">
        <v>821</v>
      </c>
      <c s="7" t="s">
        <v>821</v>
      </c>
      <c s="7" t="s">
        <v>821</v>
      </c>
      <c s="7" t="s">
        <v>821</v>
      </c>
      <c s="8" t="s">
        <v>821</v>
      </c>
      <c s="8" t="s">
        <v>821</v>
      </c>
      <c s="8" t="s">
        <v>821</v>
      </c>
      <c s="8" t="s">
        <v>821</v>
      </c>
      <c s="7" t="s">
        <v>821</v>
      </c>
      <c s="7" t="s">
        <v>821</v>
      </c>
    </row>
    <row>
      <c r="B23" s="4" t="s">
        <v>7</v>
      </c>
      <c s="10" t="s">
        <v>911</v>
      </c>
      <c s="19"/>
      <c s="9"/>
      <c s="22"/>
      <c s="19"/>
      <c s="9"/>
      <c s="6">
        <f t="shared" si="3" ref="I23:V23">SUM(I20:I22)</f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6">
        <f t="shared" si="3"/>
        <v>0</v>
      </c>
      <c s="22"/>
      <c s="9"/>
      <c s="9"/>
      <c s="9"/>
      <c s="9"/>
      <c s="19"/>
      <c s="19"/>
      <c s="19"/>
      <c s="19"/>
      <c s="9"/>
      <c s="9"/>
    </row>
    <row>
      <c r="B24" s="8" t="s">
        <v>821</v>
      </c>
      <c s="11" t="s">
        <v>821</v>
      </c>
      <c s="8" t="s">
        <v>821</v>
      </c>
      <c s="7" t="s">
        <v>821</v>
      </c>
      <c s="21" t="s">
        <v>821</v>
      </c>
      <c s="8" t="s">
        <v>821</v>
      </c>
      <c s="7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21" t="s">
        <v>821</v>
      </c>
      <c s="7" t="s">
        <v>821</v>
      </c>
      <c s="7" t="s">
        <v>821</v>
      </c>
      <c s="7" t="s">
        <v>821</v>
      </c>
      <c s="7" t="s">
        <v>821</v>
      </c>
      <c s="8" t="s">
        <v>821</v>
      </c>
      <c s="8" t="s">
        <v>821</v>
      </c>
      <c s="8" t="s">
        <v>821</v>
      </c>
      <c s="8" t="s">
        <v>821</v>
      </c>
      <c s="7" t="s">
        <v>821</v>
      </c>
      <c s="7" t="s">
        <v>821</v>
      </c>
    </row>
    <row>
      <c r="B25" s="4" t="s">
        <v>244</v>
      </c>
      <c s="4" t="s">
        <v>1202</v>
      </c>
      <c s="10" t="s">
        <v>705</v>
      </c>
      <c s="17"/>
      <c s="24">
        <v>45366</v>
      </c>
      <c s="4" t="s">
        <v>262</v>
      </c>
      <c s="9"/>
      <c s="13">
        <v>25000</v>
      </c>
      <c s="13">
        <v>25000</v>
      </c>
      <c s="13">
        <v>25000</v>
      </c>
      <c s="13">
        <v>25000</v>
      </c>
      <c s="13"/>
      <c s="13"/>
      <c s="13"/>
      <c s="6">
        <f>M25+N25-O25</f>
        <v>0</v>
      </c>
      <c s="13"/>
      <c s="13">
        <v>25000</v>
      </c>
      <c s="13"/>
      <c s="13"/>
      <c s="6">
        <f>S25+T25</f>
        <v>0</v>
      </c>
      <c s="13">
        <v>721</v>
      </c>
      <c s="24">
        <v>50844</v>
      </c>
      <c s="17">
        <v>1</v>
      </c>
      <c s="17" t="s">
        <v>8</v>
      </c>
      <c s="17" t="s">
        <v>79</v>
      </c>
      <c s="17" t="s">
        <v>449</v>
      </c>
      <c s="4" t="s">
        <v>524</v>
      </c>
      <c s="10" t="s">
        <v>1120</v>
      </c>
      <c s="4" t="s">
        <v>6</v>
      </c>
      <c s="4" t="s">
        <v>6</v>
      </c>
      <c s="17" t="s">
        <v>1019</v>
      </c>
      <c s="25" t="str">
        <f>CONCATENATE(IF(ISERROR(VLOOKUP(X25,NAICDes2020_ValidationDesc,1,)),"",VLOOKUP(X25,NAICDes2020_LookupDesc,2,)),".",IF(ISERROR(VLOOKUP(Y25,NAICDesModifier2020_ValidationDesc,1,)),"",VLOOKUP(Y25,NAICDesModifier2020_LookupDesc,2,))," ",IF(ISERROR(VLOOKUP(Z25,SVOAdminSymbolSCDBond2020_ValidationDesc,1,)),"",VLOOKUP(Z25,SVOAdminSymbolSCDBond2020_LookupDesc,2,)))</f>
        <v>1.B FE</v>
      </c>
    </row>
    <row>
      <c r="B26" s="8" t="s">
        <v>821</v>
      </c>
      <c s="11" t="s">
        <v>821</v>
      </c>
      <c s="8" t="s">
        <v>821</v>
      </c>
      <c s="7" t="s">
        <v>821</v>
      </c>
      <c s="21" t="s">
        <v>821</v>
      </c>
      <c s="8" t="s">
        <v>821</v>
      </c>
      <c s="7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21" t="s">
        <v>821</v>
      </c>
      <c s="7" t="s">
        <v>821</v>
      </c>
      <c s="7" t="s">
        <v>821</v>
      </c>
      <c s="7" t="s">
        <v>821</v>
      </c>
      <c s="7" t="s">
        <v>821</v>
      </c>
      <c s="8" t="s">
        <v>821</v>
      </c>
      <c s="8" t="s">
        <v>821</v>
      </c>
      <c s="8" t="s">
        <v>821</v>
      </c>
      <c s="8" t="s">
        <v>821</v>
      </c>
      <c s="7" t="s">
        <v>821</v>
      </c>
      <c s="7" t="s">
        <v>821</v>
      </c>
    </row>
    <row>
      <c r="B27" s="4" t="s">
        <v>156</v>
      </c>
      <c s="10" t="s">
        <v>157</v>
      </c>
      <c s="19"/>
      <c s="9"/>
      <c s="22"/>
      <c s="19"/>
      <c s="9"/>
      <c s="6">
        <f t="shared" si="4" ref="I27:V27">SUM(I24:I26)</f>
        <v>25000</v>
      </c>
      <c s="6">
        <f t="shared" si="4"/>
        <v>25000</v>
      </c>
      <c s="6">
        <f t="shared" si="4"/>
        <v>25000</v>
      </c>
      <c s="6">
        <f t="shared" si="4"/>
        <v>25000</v>
      </c>
      <c s="6">
        <f t="shared" si="4"/>
        <v>0</v>
      </c>
      <c s="6">
        <f t="shared" si="4"/>
        <v>0</v>
      </c>
      <c s="6">
        <f t="shared" si="4"/>
        <v>0</v>
      </c>
      <c s="6">
        <f t="shared" si="4"/>
        <v>0</v>
      </c>
      <c s="6">
        <f t="shared" si="4"/>
        <v>0</v>
      </c>
      <c s="6">
        <f t="shared" si="4"/>
        <v>25000</v>
      </c>
      <c s="6">
        <f t="shared" si="4"/>
        <v>0</v>
      </c>
      <c s="6">
        <f t="shared" si="4"/>
        <v>0</v>
      </c>
      <c s="6">
        <f t="shared" si="4"/>
        <v>0</v>
      </c>
      <c s="6">
        <f t="shared" si="4"/>
        <v>721</v>
      </c>
      <c s="22"/>
      <c s="9"/>
      <c s="9"/>
      <c s="9"/>
      <c s="9"/>
      <c s="19"/>
      <c s="19"/>
      <c s="19"/>
      <c s="19"/>
      <c s="9"/>
      <c s="9"/>
    </row>
    <row>
      <c r="B28" s="8" t="s">
        <v>821</v>
      </c>
      <c s="11" t="s">
        <v>821</v>
      </c>
      <c s="8" t="s">
        <v>821</v>
      </c>
      <c s="7" t="s">
        <v>821</v>
      </c>
      <c s="21" t="s">
        <v>821</v>
      </c>
      <c s="8" t="s">
        <v>821</v>
      </c>
      <c s="7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21" t="s">
        <v>821</v>
      </c>
      <c s="7" t="s">
        <v>821</v>
      </c>
      <c s="7" t="s">
        <v>821</v>
      </c>
      <c s="7" t="s">
        <v>821</v>
      </c>
      <c s="7" t="s">
        <v>821</v>
      </c>
      <c s="8" t="s">
        <v>821</v>
      </c>
      <c s="8" t="s">
        <v>821</v>
      </c>
      <c s="8" t="s">
        <v>821</v>
      </c>
      <c s="8" t="s">
        <v>821</v>
      </c>
      <c s="7" t="s">
        <v>821</v>
      </c>
      <c s="7" t="s">
        <v>821</v>
      </c>
    </row>
    <row>
      <c r="B29" s="4" t="s">
        <v>826</v>
      </c>
      <c s="4" t="s">
        <v>352</v>
      </c>
      <c s="10" t="s">
        <v>780</v>
      </c>
      <c s="17"/>
      <c s="24">
        <v>45342</v>
      </c>
      <c s="10" t="s">
        <v>822</v>
      </c>
      <c s="9"/>
      <c s="13">
        <v>6663160</v>
      </c>
      <c s="13">
        <v>7000000</v>
      </c>
      <c s="13">
        <v>6992751</v>
      </c>
      <c s="13">
        <v>6996358</v>
      </c>
      <c s="13"/>
      <c s="13">
        <v>172</v>
      </c>
      <c s="13"/>
      <c s="6">
        <f t="shared" si="5" ref="P29:P190">M29+N29-O29</f>
        <v>172</v>
      </c>
      <c s="13"/>
      <c s="13">
        <v>6996530</v>
      </c>
      <c s="13"/>
      <c s="13">
        <v>-333370</v>
      </c>
      <c s="6">
        <f t="shared" si="6" ref="U29:U190">S29+T29</f>
        <v>-333370</v>
      </c>
      <c s="13">
        <v>52199</v>
      </c>
      <c s="24">
        <v>46347</v>
      </c>
      <c s="17">
        <v>1</v>
      </c>
      <c s="17" t="s">
        <v>428</v>
      </c>
      <c s="17" t="s">
        <v>79</v>
      </c>
      <c s="9"/>
      <c s="4" t="s">
        <v>353</v>
      </c>
      <c s="4" t="s">
        <v>494</v>
      </c>
      <c s="4" t="s">
        <v>6</v>
      </c>
      <c s="4" t="s">
        <v>6</v>
      </c>
      <c s="17" t="s">
        <v>1019</v>
      </c>
      <c s="25" t="str">
        <f t="shared" si="7" ref="AG29:AG190">CONCATENATE(IF(ISERROR(VLOOKUP(X29,NAICDes2020_ValidationDesc,1,)),"",VLOOKUP(X29,NAICDes2020_LookupDesc,2,)),".",IF(ISERROR(VLOOKUP(Y29,NAICDesModifier2020_ValidationDesc,1,)),"",VLOOKUP(Y29,NAICDesModifier2020_LookupDesc,2,))," ",IF(ISERROR(VLOOKUP(Z29,SVOAdminSymbolSCDBond2020_ValidationDesc,1,)),"",VLOOKUP(Z29,SVOAdminSymbolSCDBond2020_LookupDesc,2,)))</f>
        <v>1.G FE</v>
      </c>
    </row>
    <row>
      <c r="B30" s="4" t="s">
        <v>1166</v>
      </c>
      <c s="4" t="s">
        <v>1167</v>
      </c>
      <c s="10" t="s">
        <v>755</v>
      </c>
      <c s="17"/>
      <c s="24">
        <v>45379</v>
      </c>
      <c s="10" t="s">
        <v>358</v>
      </c>
      <c s="9"/>
      <c s="13">
        <v>5031900</v>
      </c>
      <c s="13">
        <v>5000000</v>
      </c>
      <c s="13">
        <v>4994800</v>
      </c>
      <c s="13"/>
      <c s="13"/>
      <c s="13">
        <v>48</v>
      </c>
      <c s="13"/>
      <c s="6">
        <f t="shared" si="5"/>
        <v>48</v>
      </c>
      <c s="13"/>
      <c s="13">
        <v>4994848</v>
      </c>
      <c s="13"/>
      <c s="13">
        <v>37052</v>
      </c>
      <c s="6">
        <f t="shared" si="6"/>
        <v>37052</v>
      </c>
      <c s="13">
        <v>24750</v>
      </c>
      <c s="24">
        <v>47922</v>
      </c>
      <c s="17">
        <v>1</v>
      </c>
      <c s="17" t="s">
        <v>428</v>
      </c>
      <c s="17" t="s">
        <v>79</v>
      </c>
      <c s="9"/>
      <c s="4" t="s">
        <v>353</v>
      </c>
      <c s="4" t="s">
        <v>494</v>
      </c>
      <c s="4" t="s">
        <v>6</v>
      </c>
      <c s="4" t="s">
        <v>6</v>
      </c>
      <c s="17" t="s">
        <v>1019</v>
      </c>
      <c s="25" t="str">
        <f t="shared" si="7"/>
        <v>1.G FE</v>
      </c>
    </row>
    <row>
      <c r="B31" s="4" t="s">
        <v>160</v>
      </c>
      <c s="4" t="s">
        <v>781</v>
      </c>
      <c s="10" t="s">
        <v>1203</v>
      </c>
      <c s="17"/>
      <c s="24">
        <v>45351</v>
      </c>
      <c s="4" t="s">
        <v>246</v>
      </c>
      <c s="9"/>
      <c s="13">
        <v>4183000</v>
      </c>
      <c s="13">
        <v>4700000</v>
      </c>
      <c s="13">
        <v>4425849</v>
      </c>
      <c s="13">
        <v>4473749</v>
      </c>
      <c s="13"/>
      <c s="13">
        <v>5415</v>
      </c>
      <c s="13"/>
      <c s="6">
        <f t="shared" si="5"/>
        <v>5415</v>
      </c>
      <c s="13"/>
      <c s="13">
        <v>4479164</v>
      </c>
      <c s="13"/>
      <c s="13">
        <v>-296164</v>
      </c>
      <c s="6">
        <f t="shared" si="6"/>
        <v>-296164</v>
      </c>
      <c s="13">
        <v>70774</v>
      </c>
      <c s="24">
        <v>47588</v>
      </c>
      <c s="17">
        <v>2</v>
      </c>
      <c s="17" t="s">
        <v>351</v>
      </c>
      <c s="17" t="s">
        <v>79</v>
      </c>
      <c s="9"/>
      <c s="4" t="s">
        <v>1049</v>
      </c>
      <c s="4" t="s">
        <v>117</v>
      </c>
      <c s="4" t="s">
        <v>6</v>
      </c>
      <c s="4" t="s">
        <v>6</v>
      </c>
      <c s="17" t="s">
        <v>1019</v>
      </c>
      <c s="25" t="str">
        <f t="shared" si="7"/>
        <v>2.C FE</v>
      </c>
    </row>
    <row>
      <c r="B32" s="4" t="s">
        <v>495</v>
      </c>
      <c s="4" t="s">
        <v>1121</v>
      </c>
      <c s="10" t="s">
        <v>450</v>
      </c>
      <c s="17"/>
      <c s="24">
        <v>45362</v>
      </c>
      <c s="4" t="s">
        <v>246</v>
      </c>
      <c s="9"/>
      <c s="13">
        <v>1805480</v>
      </c>
      <c s="13">
        <v>2000000</v>
      </c>
      <c s="13">
        <v>1806760</v>
      </c>
      <c s="13">
        <v>1844081</v>
      </c>
      <c s="13"/>
      <c s="13">
        <v>4820</v>
      </c>
      <c s="13"/>
      <c s="6">
        <f t="shared" si="5"/>
        <v>4820</v>
      </c>
      <c s="13"/>
      <c s="13">
        <v>1848902</v>
      </c>
      <c s="13"/>
      <c s="13">
        <v>-43422</v>
      </c>
      <c s="6">
        <f t="shared" si="6"/>
        <v>-43422</v>
      </c>
      <c s="13">
        <v>27194</v>
      </c>
      <c s="24">
        <v>47376</v>
      </c>
      <c s="17">
        <v>2</v>
      </c>
      <c s="17" t="s">
        <v>1018</v>
      </c>
      <c s="17" t="s">
        <v>79</v>
      </c>
      <c s="9"/>
      <c s="4" t="s">
        <v>525</v>
      </c>
      <c s="4" t="s">
        <v>706</v>
      </c>
      <c s="4" t="s">
        <v>354</v>
      </c>
      <c s="4" t="s">
        <v>6</v>
      </c>
      <c s="17" t="s">
        <v>1019</v>
      </c>
      <c s="25" t="str">
        <f t="shared" si="7"/>
        <v>2.A FE</v>
      </c>
    </row>
    <row>
      <c r="B33" s="4" t="s">
        <v>828</v>
      </c>
      <c s="4" t="s">
        <v>857</v>
      </c>
      <c s="10" t="s">
        <v>36</v>
      </c>
      <c s="17"/>
      <c s="24">
        <v>45342</v>
      </c>
      <c s="4" t="s">
        <v>431</v>
      </c>
      <c s="9"/>
      <c s="13">
        <v>3846640</v>
      </c>
      <c s="13">
        <v>4000000</v>
      </c>
      <c s="13">
        <v>3989280</v>
      </c>
      <c s="13">
        <v>3996079</v>
      </c>
      <c s="13"/>
      <c s="13">
        <v>225</v>
      </c>
      <c s="13"/>
      <c s="6">
        <f t="shared" si="5"/>
        <v>225</v>
      </c>
      <c s="13"/>
      <c s="13">
        <v>3996304</v>
      </c>
      <c s="13"/>
      <c s="13">
        <v>-149664</v>
      </c>
      <c s="6">
        <f t="shared" si="6"/>
        <v>-149664</v>
      </c>
      <c s="13">
        <v>31944</v>
      </c>
      <c s="24">
        <v>46162</v>
      </c>
      <c s="17">
        <v>1</v>
      </c>
      <c s="17" t="s">
        <v>81</v>
      </c>
      <c s="17" t="s">
        <v>79</v>
      </c>
      <c s="9"/>
      <c s="4" t="s">
        <v>118</v>
      </c>
      <c s="4" t="s">
        <v>451</v>
      </c>
      <c s="4" t="s">
        <v>6</v>
      </c>
      <c s="4" t="s">
        <v>6</v>
      </c>
      <c s="17" t="s">
        <v>1019</v>
      </c>
      <c s="25" t="str">
        <f t="shared" si="7"/>
        <v>1.F FE</v>
      </c>
    </row>
    <row>
      <c r="B34" s="4" t="s">
        <v>1168</v>
      </c>
      <c s="4" t="s">
        <v>1291</v>
      </c>
      <c s="10" t="s">
        <v>1292</v>
      </c>
      <c s="17"/>
      <c s="24">
        <v>45322</v>
      </c>
      <c s="4" t="s">
        <v>246</v>
      </c>
      <c s="9"/>
      <c s="13">
        <v>4935500</v>
      </c>
      <c s="13">
        <v>5000000</v>
      </c>
      <c s="13">
        <v>4990650</v>
      </c>
      <c s="13">
        <v>4992637</v>
      </c>
      <c s="13"/>
      <c s="13">
        <v>107</v>
      </c>
      <c s="13"/>
      <c s="6">
        <f t="shared" si="5"/>
        <v>107</v>
      </c>
      <c s="13"/>
      <c s="13">
        <v>4992744</v>
      </c>
      <c s="13"/>
      <c s="13">
        <v>-57244</v>
      </c>
      <c s="6">
        <f t="shared" si="6"/>
        <v>-57244</v>
      </c>
      <c s="13">
        <v>50063</v>
      </c>
      <c s="24">
        <v>47241</v>
      </c>
      <c s="17">
        <v>1</v>
      </c>
      <c s="17" t="s">
        <v>81</v>
      </c>
      <c s="17" t="s">
        <v>79</v>
      </c>
      <c s="9"/>
      <c s="4" t="s">
        <v>118</v>
      </c>
      <c s="4" t="s">
        <v>451</v>
      </c>
      <c s="4" t="s">
        <v>6</v>
      </c>
      <c s="4" t="s">
        <v>6</v>
      </c>
      <c s="17" t="s">
        <v>1019</v>
      </c>
      <c s="25" t="str">
        <f t="shared" si="7"/>
        <v>1.F FE</v>
      </c>
    </row>
    <row>
      <c r="B35" s="4" t="s">
        <v>164</v>
      </c>
      <c s="4" t="s">
        <v>707</v>
      </c>
      <c s="10" t="s">
        <v>1293</v>
      </c>
      <c s="17"/>
      <c s="24">
        <v>45350</v>
      </c>
      <c s="4" t="s">
        <v>262</v>
      </c>
      <c s="9"/>
      <c s="13">
        <v>5591080</v>
      </c>
      <c s="13">
        <v>6000000</v>
      </c>
      <c s="13">
        <v>5995020</v>
      </c>
      <c s="13">
        <v>5997748</v>
      </c>
      <c s="13"/>
      <c s="13">
        <v>118</v>
      </c>
      <c s="13"/>
      <c s="6">
        <f t="shared" si="5"/>
        <v>118</v>
      </c>
      <c s="13"/>
      <c s="13">
        <v>5997865</v>
      </c>
      <c s="13"/>
      <c s="13">
        <v>-406785</v>
      </c>
      <c s="6">
        <f t="shared" si="6"/>
        <v>-406785</v>
      </c>
      <c s="13">
        <v>90736</v>
      </c>
      <c s="24">
        <v>46395</v>
      </c>
      <c s="17">
        <v>1</v>
      </c>
      <c s="17" t="s">
        <v>428</v>
      </c>
      <c s="17" t="s">
        <v>79</v>
      </c>
      <c s="9"/>
      <c s="4" t="s">
        <v>429</v>
      </c>
      <c s="10" t="s">
        <v>496</v>
      </c>
      <c s="4" t="s">
        <v>6</v>
      </c>
      <c s="4" t="s">
        <v>6</v>
      </c>
      <c s="17" t="s">
        <v>1019</v>
      </c>
      <c s="25" t="str">
        <f t="shared" si="7"/>
        <v>1.G FE</v>
      </c>
    </row>
    <row>
      <c r="B36" s="4" t="s">
        <v>588</v>
      </c>
      <c s="4" t="s">
        <v>858</v>
      </c>
      <c s="10" t="s">
        <v>197</v>
      </c>
      <c s="17"/>
      <c s="24">
        <v>45322</v>
      </c>
      <c s="4" t="s">
        <v>246</v>
      </c>
      <c s="9"/>
      <c s="13">
        <v>7038733</v>
      </c>
      <c s="13">
        <v>7353000</v>
      </c>
      <c s="13">
        <v>7698370</v>
      </c>
      <c s="13">
        <v>7492535</v>
      </c>
      <c s="13"/>
      <c s="13">
        <v>-4763</v>
      </c>
      <c s="13"/>
      <c s="6">
        <f t="shared" si="5"/>
        <v>-4763</v>
      </c>
      <c s="13"/>
      <c s="13">
        <v>7487772</v>
      </c>
      <c s="13"/>
      <c s="13">
        <v>-449039</v>
      </c>
      <c s="6">
        <f t="shared" si="6"/>
        <v>-449039</v>
      </c>
      <c s="13">
        <v>80449</v>
      </c>
      <c s="24">
        <v>46280</v>
      </c>
      <c s="17">
        <v>1</v>
      </c>
      <c s="17" t="s">
        <v>428</v>
      </c>
      <c s="17" t="s">
        <v>79</v>
      </c>
      <c s="9"/>
      <c s="4" t="s">
        <v>859</v>
      </c>
      <c s="4" t="s">
        <v>1204</v>
      </c>
      <c s="4" t="s">
        <v>6</v>
      </c>
      <c s="4" t="s">
        <v>6</v>
      </c>
      <c s="17" t="s">
        <v>1019</v>
      </c>
      <c s="25" t="str">
        <f t="shared" si="7"/>
        <v>1.G FE</v>
      </c>
    </row>
    <row>
      <c r="B37" s="4" t="s">
        <v>915</v>
      </c>
      <c s="4" t="s">
        <v>527</v>
      </c>
      <c s="10" t="s">
        <v>1205</v>
      </c>
      <c s="17"/>
      <c s="24">
        <v>45371</v>
      </c>
      <c s="4" t="s">
        <v>782</v>
      </c>
      <c s="9"/>
      <c s="13">
        <v>318675</v>
      </c>
      <c s="13">
        <v>318675</v>
      </c>
      <c s="13">
        <v>318624</v>
      </c>
      <c s="13">
        <v>318645</v>
      </c>
      <c s="13"/>
      <c s="13">
        <v>30</v>
      </c>
      <c s="13"/>
      <c s="6">
        <f t="shared" si="5"/>
        <v>30</v>
      </c>
      <c s="13"/>
      <c s="13">
        <v>318675</v>
      </c>
      <c s="13"/>
      <c s="13"/>
      <c s="6">
        <f t="shared" si="6"/>
        <v>0</v>
      </c>
      <c s="13">
        <v>2837</v>
      </c>
      <c s="24">
        <v>46925</v>
      </c>
      <c s="17">
        <v>1</v>
      </c>
      <c s="17" t="s">
        <v>1018</v>
      </c>
      <c s="17" t="s">
        <v>79</v>
      </c>
      <c s="9"/>
      <c s="4" t="s">
        <v>6</v>
      </c>
      <c s="10" t="s">
        <v>708</v>
      </c>
      <c s="4" t="s">
        <v>253</v>
      </c>
      <c s="4" t="s">
        <v>6</v>
      </c>
      <c s="17" t="s">
        <v>1019</v>
      </c>
      <c s="25" t="str">
        <f t="shared" si="7"/>
        <v>1.A FE</v>
      </c>
    </row>
    <row>
      <c r="B38" s="4" t="s">
        <v>166</v>
      </c>
      <c s="4" t="s">
        <v>198</v>
      </c>
      <c s="10" t="s">
        <v>1122</v>
      </c>
      <c s="17"/>
      <c s="24">
        <v>45321</v>
      </c>
      <c s="4" t="s">
        <v>782</v>
      </c>
      <c s="9"/>
      <c s="13">
        <v>18750</v>
      </c>
      <c s="13">
        <v>18750</v>
      </c>
      <c s="13">
        <v>18927</v>
      </c>
      <c s="13">
        <v>18838</v>
      </c>
      <c s="13"/>
      <c s="13">
        <v>-88</v>
      </c>
      <c s="13"/>
      <c s="6">
        <f t="shared" si="5"/>
        <v>-88</v>
      </c>
      <c s="13"/>
      <c s="13">
        <v>18750</v>
      </c>
      <c s="13"/>
      <c s="13"/>
      <c s="6">
        <f t="shared" si="6"/>
        <v>0</v>
      </c>
      <c s="13">
        <v>152</v>
      </c>
      <c s="24">
        <v>54999</v>
      </c>
      <c s="17">
        <v>2</v>
      </c>
      <c s="17" t="s">
        <v>351</v>
      </c>
      <c s="17" t="s">
        <v>79</v>
      </c>
      <c s="9"/>
      <c s="4" t="s">
        <v>6</v>
      </c>
      <c s="10" t="s">
        <v>710</v>
      </c>
      <c s="4" t="s">
        <v>253</v>
      </c>
      <c s="4" t="s">
        <v>6</v>
      </c>
      <c s="17" t="s">
        <v>1019</v>
      </c>
      <c s="25" t="str">
        <f t="shared" si="7"/>
        <v>2.C FE</v>
      </c>
    </row>
    <row>
      <c r="B39" s="4" t="s">
        <v>500</v>
      </c>
      <c s="4" t="s">
        <v>860</v>
      </c>
      <c s="10" t="s">
        <v>622</v>
      </c>
      <c s="17"/>
      <c s="24">
        <v>45314</v>
      </c>
      <c s="4" t="s">
        <v>607</v>
      </c>
      <c s="9"/>
      <c s="13">
        <v>4886150</v>
      </c>
      <c s="13">
        <v>5000000</v>
      </c>
      <c s="13">
        <v>4989900</v>
      </c>
      <c s="13">
        <v>4997723</v>
      </c>
      <c s="13"/>
      <c s="13">
        <v>104</v>
      </c>
      <c s="13"/>
      <c s="6">
        <f t="shared" si="5"/>
        <v>104</v>
      </c>
      <c s="13"/>
      <c s="13">
        <v>4997828</v>
      </c>
      <c s="13"/>
      <c s="13">
        <v>-111678</v>
      </c>
      <c s="6">
        <f t="shared" si="6"/>
        <v>-111678</v>
      </c>
      <c s="13">
        <v>25694</v>
      </c>
      <c s="24">
        <v>45813</v>
      </c>
      <c s="17">
        <v>1</v>
      </c>
      <c s="17" t="s">
        <v>428</v>
      </c>
      <c s="17" t="s">
        <v>79</v>
      </c>
      <c s="9"/>
      <c s="4" t="s">
        <v>936</v>
      </c>
      <c s="4" t="s">
        <v>1187</v>
      </c>
      <c s="4" t="s">
        <v>6</v>
      </c>
      <c s="4" t="s">
        <v>6</v>
      </c>
      <c s="17" t="s">
        <v>1019</v>
      </c>
      <c s="25" t="str">
        <f t="shared" si="7"/>
        <v>1.G FE</v>
      </c>
    </row>
    <row>
      <c r="B40" s="4" t="s">
        <v>831</v>
      </c>
      <c s="4" t="s">
        <v>37</v>
      </c>
      <c s="10" t="s">
        <v>1294</v>
      </c>
      <c s="17"/>
      <c s="24">
        <v>45379</v>
      </c>
      <c s="4" t="s">
        <v>782</v>
      </c>
      <c s="9"/>
      <c s="13">
        <v>104314</v>
      </c>
      <c s="13">
        <v>104314</v>
      </c>
      <c s="13">
        <v>104305</v>
      </c>
      <c s="13">
        <v>104309</v>
      </c>
      <c s="13"/>
      <c s="13">
        <v>6</v>
      </c>
      <c s="13"/>
      <c s="6">
        <f t="shared" si="5"/>
        <v>6</v>
      </c>
      <c s="13"/>
      <c s="13">
        <v>104314</v>
      </c>
      <c s="13"/>
      <c s="13"/>
      <c s="6">
        <f t="shared" si="6"/>
        <v>0</v>
      </c>
      <c s="13">
        <v>273</v>
      </c>
      <c s="24">
        <v>49733</v>
      </c>
      <c s="17">
        <v>1</v>
      </c>
      <c s="17" t="s">
        <v>1018</v>
      </c>
      <c s="17" t="s">
        <v>79</v>
      </c>
      <c s="9"/>
      <c s="4" t="s">
        <v>6</v>
      </c>
      <c s="10" t="s">
        <v>528</v>
      </c>
      <c s="4" t="s">
        <v>623</v>
      </c>
      <c s="4" t="s">
        <v>6</v>
      </c>
      <c s="17" t="s">
        <v>1019</v>
      </c>
      <c s="25" t="str">
        <f t="shared" si="7"/>
        <v>1.A FE</v>
      </c>
    </row>
    <row>
      <c r="B41" s="4" t="s">
        <v>1170</v>
      </c>
      <c s="4" t="s">
        <v>1295</v>
      </c>
      <c s="10" t="s">
        <v>1123</v>
      </c>
      <c s="17"/>
      <c s="24">
        <v>45379</v>
      </c>
      <c s="4" t="s">
        <v>782</v>
      </c>
      <c s="9"/>
      <c s="13">
        <v>43164</v>
      </c>
      <c s="13">
        <v>43164</v>
      </c>
      <c s="13">
        <v>43157</v>
      </c>
      <c s="13">
        <v>43160</v>
      </c>
      <c s="13"/>
      <c s="13">
        <v>4</v>
      </c>
      <c s="13"/>
      <c s="6">
        <f t="shared" si="5"/>
        <v>4</v>
      </c>
      <c s="13"/>
      <c s="13">
        <v>43164</v>
      </c>
      <c s="13"/>
      <c s="13"/>
      <c s="6">
        <f t="shared" si="6"/>
        <v>0</v>
      </c>
      <c s="13">
        <v>182</v>
      </c>
      <c s="24">
        <v>49733</v>
      </c>
      <c s="17">
        <v>1</v>
      </c>
      <c s="17" t="s">
        <v>428</v>
      </c>
      <c s="17" t="s">
        <v>79</v>
      </c>
      <c s="9"/>
      <c s="4" t="s">
        <v>6</v>
      </c>
      <c s="10" t="s">
        <v>528</v>
      </c>
      <c s="4" t="s">
        <v>253</v>
      </c>
      <c s="4" t="s">
        <v>6</v>
      </c>
      <c s="17" t="s">
        <v>1019</v>
      </c>
      <c s="25" t="str">
        <f t="shared" si="7"/>
        <v>1.G FE</v>
      </c>
    </row>
    <row>
      <c r="B42" s="4" t="s">
        <v>170</v>
      </c>
      <c s="4" t="s">
        <v>119</v>
      </c>
      <c s="10" t="s">
        <v>948</v>
      </c>
      <c s="17"/>
      <c s="24">
        <v>45348</v>
      </c>
      <c s="4" t="s">
        <v>246</v>
      </c>
      <c s="9"/>
      <c s="13">
        <v>1951200</v>
      </c>
      <c s="13">
        <v>2000000</v>
      </c>
      <c s="13">
        <v>2000000</v>
      </c>
      <c s="13">
        <v>2000000</v>
      </c>
      <c s="13"/>
      <c s="13"/>
      <c s="13"/>
      <c s="6">
        <f t="shared" si="5"/>
        <v>0</v>
      </c>
      <c s="13"/>
      <c s="13">
        <v>2000000</v>
      </c>
      <c s="13"/>
      <c s="13">
        <v>-48800</v>
      </c>
      <c s="6">
        <f t="shared" si="6"/>
        <v>-48800</v>
      </c>
      <c s="13">
        <v>54131</v>
      </c>
      <c s="24">
        <v>47690</v>
      </c>
      <c s="17">
        <v>1</v>
      </c>
      <c s="17" t="s">
        <v>81</v>
      </c>
      <c s="17" t="s">
        <v>79</v>
      </c>
      <c s="9"/>
      <c s="4" t="s">
        <v>1124</v>
      </c>
      <c s="10" t="s">
        <v>783</v>
      </c>
      <c s="4" t="s">
        <v>6</v>
      </c>
      <c s="4" t="s">
        <v>6</v>
      </c>
      <c s="17" t="s">
        <v>1019</v>
      </c>
      <c s="25" t="str">
        <f t="shared" si="7"/>
        <v>1.F FE</v>
      </c>
    </row>
    <row>
      <c r="B43" s="4" t="s">
        <v>501</v>
      </c>
      <c s="4" t="s">
        <v>529</v>
      </c>
      <c s="10" t="s">
        <v>1206</v>
      </c>
      <c s="17"/>
      <c s="24">
        <v>45322</v>
      </c>
      <c s="4" t="s">
        <v>246</v>
      </c>
      <c s="9"/>
      <c s="13">
        <v>4730950</v>
      </c>
      <c s="13">
        <v>5000000</v>
      </c>
      <c s="13">
        <v>4980750</v>
      </c>
      <c s="13">
        <v>4992166</v>
      </c>
      <c s="13"/>
      <c s="13">
        <v>248</v>
      </c>
      <c s="13"/>
      <c s="6">
        <f t="shared" si="5"/>
        <v>248</v>
      </c>
      <c s="13"/>
      <c s="13">
        <v>4992413</v>
      </c>
      <c s="13"/>
      <c s="13">
        <v>-261463</v>
      </c>
      <c s="6">
        <f t="shared" si="6"/>
        <v>-261463</v>
      </c>
      <c s="13">
        <v>60306</v>
      </c>
      <c s="24">
        <v>46249</v>
      </c>
      <c s="17">
        <v>2</v>
      </c>
      <c s="17" t="s">
        <v>351</v>
      </c>
      <c s="17" t="s">
        <v>79</v>
      </c>
      <c s="9"/>
      <c s="4" t="s">
        <v>290</v>
      </c>
      <c s="4" t="s">
        <v>199</v>
      </c>
      <c s="4" t="s">
        <v>1050</v>
      </c>
      <c s="4" t="s">
        <v>6</v>
      </c>
      <c s="17" t="s">
        <v>1019</v>
      </c>
      <c s="25" t="str">
        <f t="shared" si="7"/>
        <v>2.C FE</v>
      </c>
    </row>
    <row>
      <c r="B44" s="4" t="s">
        <v>832</v>
      </c>
      <c s="4" t="s">
        <v>530</v>
      </c>
      <c s="10" t="s">
        <v>1296</v>
      </c>
      <c s="17"/>
      <c s="24">
        <v>45371</v>
      </c>
      <c s="4" t="s">
        <v>782</v>
      </c>
      <c s="9"/>
      <c s="13">
        <v>318750</v>
      </c>
      <c s="13">
        <v>318750</v>
      </c>
      <c s="13">
        <v>318611</v>
      </c>
      <c s="13">
        <v>318641</v>
      </c>
      <c s="13"/>
      <c s="13">
        <v>109</v>
      </c>
      <c s="13"/>
      <c s="6">
        <f t="shared" si="5"/>
        <v>109</v>
      </c>
      <c s="13"/>
      <c s="13">
        <v>318750</v>
      </c>
      <c s="13"/>
      <c s="13"/>
      <c s="6">
        <f t="shared" si="6"/>
        <v>0</v>
      </c>
      <c s="13">
        <v>1195</v>
      </c>
      <c s="24">
        <v>53622</v>
      </c>
      <c s="17">
        <v>1</v>
      </c>
      <c s="17" t="s">
        <v>81</v>
      </c>
      <c s="17" t="s">
        <v>79</v>
      </c>
      <c s="9"/>
      <c s="4" t="s">
        <v>6</v>
      </c>
      <c s="10" t="s">
        <v>291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45" s="4" t="s">
        <v>1260</v>
      </c>
      <c s="4" t="s">
        <v>531</v>
      </c>
      <c s="10" t="s">
        <v>1125</v>
      </c>
      <c s="17"/>
      <c s="24">
        <v>45355</v>
      </c>
      <c s="4" t="s">
        <v>1256</v>
      </c>
      <c s="9"/>
      <c s="13">
        <v>4962337</v>
      </c>
      <c s="13">
        <v>5000000</v>
      </c>
      <c s="13">
        <v>4954800</v>
      </c>
      <c s="13">
        <v>4960924</v>
      </c>
      <c s="13"/>
      <c s="13">
        <v>1413</v>
      </c>
      <c s="13"/>
      <c s="6">
        <f t="shared" si="5"/>
        <v>1413</v>
      </c>
      <c s="13"/>
      <c s="13">
        <v>4962337</v>
      </c>
      <c s="13"/>
      <c s="13"/>
      <c s="6">
        <f t="shared" si="6"/>
        <v>0</v>
      </c>
      <c s="13">
        <v>106181</v>
      </c>
      <c s="24">
        <v>46858</v>
      </c>
      <c s="17">
        <v>2</v>
      </c>
      <c s="17" t="s">
        <v>351</v>
      </c>
      <c s="17" t="s">
        <v>79</v>
      </c>
      <c s="9"/>
      <c s="4" t="s">
        <v>1097</v>
      </c>
      <c s="4" t="s">
        <v>1023</v>
      </c>
      <c s="4" t="s">
        <v>253</v>
      </c>
      <c s="4" t="s">
        <v>6</v>
      </c>
      <c s="17" t="s">
        <v>1019</v>
      </c>
      <c s="25" t="str">
        <f t="shared" si="7"/>
        <v>2.C FE</v>
      </c>
    </row>
    <row>
      <c r="B46" s="4" t="s">
        <v>257</v>
      </c>
      <c s="4" t="s">
        <v>499</v>
      </c>
      <c s="10" t="s">
        <v>1096</v>
      </c>
      <c s="17"/>
      <c s="24">
        <v>45379</v>
      </c>
      <c s="10" t="s">
        <v>17</v>
      </c>
      <c s="9"/>
      <c s="13">
        <v>5038350</v>
      </c>
      <c s="13">
        <v>5000000</v>
      </c>
      <c s="13">
        <v>4962337</v>
      </c>
      <c s="13"/>
      <c s="13"/>
      <c s="13">
        <v>862</v>
      </c>
      <c s="13"/>
      <c s="6">
        <f t="shared" si="5"/>
        <v>862</v>
      </c>
      <c s="13"/>
      <c s="13">
        <v>4963199</v>
      </c>
      <c s="13"/>
      <c s="13">
        <v>75151</v>
      </c>
      <c s="6">
        <f t="shared" si="6"/>
        <v>75151</v>
      </c>
      <c s="13">
        <v>127569</v>
      </c>
      <c s="24">
        <v>46858</v>
      </c>
      <c s="17">
        <v>2</v>
      </c>
      <c s="17" t="s">
        <v>351</v>
      </c>
      <c s="17" t="s">
        <v>79</v>
      </c>
      <c s="9"/>
      <c s="4" t="s">
        <v>1097</v>
      </c>
      <c s="4" t="s">
        <v>1023</v>
      </c>
      <c s="4" t="s">
        <v>6</v>
      </c>
      <c s="4" t="s">
        <v>6</v>
      </c>
      <c s="17" t="s">
        <v>1019</v>
      </c>
      <c s="25" t="str">
        <f t="shared" si="7"/>
        <v>2.C FE</v>
      </c>
    </row>
    <row>
      <c r="B47" s="4" t="s">
        <v>593</v>
      </c>
      <c s="4" t="s">
        <v>949</v>
      </c>
      <c s="10" t="s">
        <v>784</v>
      </c>
      <c s="17"/>
      <c s="24">
        <v>45379</v>
      </c>
      <c s="4" t="s">
        <v>782</v>
      </c>
      <c s="9"/>
      <c s="13">
        <v>128145</v>
      </c>
      <c s="13">
        <v>128145</v>
      </c>
      <c s="13">
        <v>128117</v>
      </c>
      <c s="13">
        <v>128124</v>
      </c>
      <c s="13"/>
      <c s="13">
        <v>21</v>
      </c>
      <c s="13"/>
      <c s="6">
        <f t="shared" si="5"/>
        <v>21</v>
      </c>
      <c s="13"/>
      <c s="13">
        <v>128145</v>
      </c>
      <c s="13"/>
      <c s="13"/>
      <c s="6">
        <f t="shared" si="6"/>
        <v>0</v>
      </c>
      <c s="13">
        <v>889</v>
      </c>
      <c s="24">
        <v>50311</v>
      </c>
      <c s="17">
        <v>1</v>
      </c>
      <c s="17" t="s">
        <v>1018</v>
      </c>
      <c s="17" t="s">
        <v>79</v>
      </c>
      <c s="9"/>
      <c s="4" t="s">
        <v>6</v>
      </c>
      <c s="10" t="s">
        <v>528</v>
      </c>
      <c s="4" t="s">
        <v>253</v>
      </c>
      <c s="4" t="s">
        <v>6</v>
      </c>
      <c s="17" t="s">
        <v>1019</v>
      </c>
      <c s="25" t="str">
        <f t="shared" si="7"/>
        <v>1.A FE</v>
      </c>
    </row>
    <row>
      <c r="B48" s="4" t="s">
        <v>1174</v>
      </c>
      <c s="4" t="s">
        <v>950</v>
      </c>
      <c s="10" t="s">
        <v>711</v>
      </c>
      <c s="17"/>
      <c s="24">
        <v>45379</v>
      </c>
      <c s="4" t="s">
        <v>782</v>
      </c>
      <c s="9"/>
      <c s="13">
        <v>48054</v>
      </c>
      <c s="13">
        <v>48054</v>
      </c>
      <c s="13">
        <v>48042</v>
      </c>
      <c s="13">
        <v>48045</v>
      </c>
      <c s="13"/>
      <c s="13">
        <v>8</v>
      </c>
      <c s="13"/>
      <c s="6">
        <f t="shared" si="5"/>
        <v>8</v>
      </c>
      <c s="13"/>
      <c s="13">
        <v>48054</v>
      </c>
      <c s="13"/>
      <c s="13"/>
      <c s="6">
        <f t="shared" si="6"/>
        <v>0</v>
      </c>
      <c s="13">
        <v>373</v>
      </c>
      <c s="24">
        <v>50311</v>
      </c>
      <c s="17">
        <v>1</v>
      </c>
      <c s="17" t="s">
        <v>428</v>
      </c>
      <c s="17" t="s">
        <v>79</v>
      </c>
      <c s="9"/>
      <c s="4" t="s">
        <v>6</v>
      </c>
      <c s="10" t="s">
        <v>528</v>
      </c>
      <c s="4" t="s">
        <v>253</v>
      </c>
      <c s="4" t="s">
        <v>6</v>
      </c>
      <c s="17" t="s">
        <v>1019</v>
      </c>
      <c s="25" t="str">
        <f t="shared" si="7"/>
        <v>1.G FE</v>
      </c>
    </row>
    <row>
      <c r="B49" s="4" t="s">
        <v>171</v>
      </c>
      <c s="4" t="s">
        <v>292</v>
      </c>
      <c s="10" t="s">
        <v>200</v>
      </c>
      <c s="17"/>
      <c s="24">
        <v>45365</v>
      </c>
      <c s="4" t="s">
        <v>782</v>
      </c>
      <c s="9"/>
      <c s="13">
        <v>485381</v>
      </c>
      <c s="13">
        <v>485381</v>
      </c>
      <c s="13">
        <v>485373</v>
      </c>
      <c s="13">
        <v>485376</v>
      </c>
      <c s="13"/>
      <c s="13">
        <v>4</v>
      </c>
      <c s="13"/>
      <c s="6">
        <f t="shared" si="5"/>
        <v>4</v>
      </c>
      <c s="13"/>
      <c s="13">
        <v>485381</v>
      </c>
      <c s="13"/>
      <c s="13"/>
      <c s="6">
        <f t="shared" si="6"/>
        <v>0</v>
      </c>
      <c s="13">
        <v>3133</v>
      </c>
      <c s="24">
        <v>47315</v>
      </c>
      <c s="17">
        <v>1</v>
      </c>
      <c s="17" t="s">
        <v>1018</v>
      </c>
      <c s="17" t="s">
        <v>79</v>
      </c>
      <c s="9"/>
      <c s="4" t="s">
        <v>6</v>
      </c>
      <c s="10" t="s">
        <v>712</v>
      </c>
      <c s="4" t="s">
        <v>253</v>
      </c>
      <c s="4" t="s">
        <v>6</v>
      </c>
      <c s="17" t="s">
        <v>1019</v>
      </c>
      <c s="25" t="str">
        <f t="shared" si="7"/>
        <v>1.A FE</v>
      </c>
    </row>
    <row>
      <c r="B50" s="4" t="s">
        <v>504</v>
      </c>
      <c s="4" t="s">
        <v>951</v>
      </c>
      <c s="10" t="s">
        <v>201</v>
      </c>
      <c s="17"/>
      <c s="24">
        <v>45369</v>
      </c>
      <c s="4" t="s">
        <v>782</v>
      </c>
      <c s="9"/>
      <c s="13">
        <v>481944</v>
      </c>
      <c s="13">
        <v>481944</v>
      </c>
      <c s="13">
        <v>454696</v>
      </c>
      <c s="13">
        <v>456865</v>
      </c>
      <c s="13"/>
      <c s="13">
        <v>25079</v>
      </c>
      <c s="13"/>
      <c s="6">
        <f t="shared" si="5"/>
        <v>25079</v>
      </c>
      <c s="13"/>
      <c s="13">
        <v>481944</v>
      </c>
      <c s="13"/>
      <c s="13"/>
      <c s="6">
        <f t="shared" si="6"/>
        <v>0</v>
      </c>
      <c s="13">
        <v>1660</v>
      </c>
      <c s="24">
        <v>53223</v>
      </c>
      <c s="17">
        <v>1</v>
      </c>
      <c s="17" t="s">
        <v>81</v>
      </c>
      <c s="17" t="s">
        <v>79</v>
      </c>
      <c s="9"/>
      <c s="4" t="s">
        <v>6</v>
      </c>
      <c s="10" t="s">
        <v>202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51" s="4" t="s">
        <v>833</v>
      </c>
      <c s="4" t="s">
        <v>1297</v>
      </c>
      <c s="10" t="s">
        <v>952</v>
      </c>
      <c s="17"/>
      <c s="24">
        <v>45369</v>
      </c>
      <c s="4" t="s">
        <v>782</v>
      </c>
      <c s="9"/>
      <c s="13">
        <v>250000</v>
      </c>
      <c s="13">
        <v>250000</v>
      </c>
      <c s="13">
        <v>249948</v>
      </c>
      <c s="13">
        <v>249965</v>
      </c>
      <c s="13"/>
      <c s="13">
        <v>35</v>
      </c>
      <c s="13"/>
      <c s="6">
        <f t="shared" si="5"/>
        <v>35</v>
      </c>
      <c s="13"/>
      <c s="13">
        <v>250000</v>
      </c>
      <c s="13"/>
      <c s="13"/>
      <c s="6">
        <f t="shared" si="6"/>
        <v>0</v>
      </c>
      <c s="13">
        <v>863</v>
      </c>
      <c s="24">
        <v>53253</v>
      </c>
      <c s="17">
        <v>1</v>
      </c>
      <c s="17" t="s">
        <v>81</v>
      </c>
      <c s="17" t="s">
        <v>79</v>
      </c>
      <c s="9"/>
      <c s="4" t="s">
        <v>6</v>
      </c>
      <c s="10" t="s">
        <v>452</v>
      </c>
      <c s="4" t="s">
        <v>6</v>
      </c>
      <c s="4" t="s">
        <v>6</v>
      </c>
      <c s="17" t="s">
        <v>1019</v>
      </c>
      <c s="25" t="str">
        <f t="shared" si="7"/>
        <v>1.F FE</v>
      </c>
    </row>
    <row>
      <c r="B52" s="4" t="s">
        <v>1176</v>
      </c>
      <c s="4" t="s">
        <v>1126</v>
      </c>
      <c s="10" t="s">
        <v>1051</v>
      </c>
      <c s="17"/>
      <c s="24">
        <v>45345</v>
      </c>
      <c s="4" t="s">
        <v>1258</v>
      </c>
      <c s="9"/>
      <c s="13">
        <v>1425660</v>
      </c>
      <c s="13">
        <v>1500000</v>
      </c>
      <c s="13">
        <v>1498305</v>
      </c>
      <c s="13">
        <v>1499323</v>
      </c>
      <c s="13"/>
      <c s="13">
        <v>39</v>
      </c>
      <c s="13"/>
      <c s="6">
        <f t="shared" si="5"/>
        <v>39</v>
      </c>
      <c s="13"/>
      <c s="13">
        <v>1499362</v>
      </c>
      <c s="13"/>
      <c s="13">
        <v>-73702</v>
      </c>
      <c s="6">
        <f t="shared" si="6"/>
        <v>-73702</v>
      </c>
      <c s="13">
        <v>24000</v>
      </c>
      <c s="24">
        <v>46249</v>
      </c>
      <c s="17">
        <v>2</v>
      </c>
      <c s="17" t="s">
        <v>8</v>
      </c>
      <c s="17" t="s">
        <v>79</v>
      </c>
      <c s="9"/>
      <c s="4" t="s">
        <v>293</v>
      </c>
      <c s="4" t="s">
        <v>1052</v>
      </c>
      <c s="4" t="s">
        <v>6</v>
      </c>
      <c s="4" t="s">
        <v>6</v>
      </c>
      <c s="17" t="s">
        <v>1019</v>
      </c>
      <c s="25" t="str">
        <f t="shared" si="7"/>
        <v>2.B FE</v>
      </c>
    </row>
    <row>
      <c r="B53" s="4" t="s">
        <v>261</v>
      </c>
      <c s="4" t="s">
        <v>38</v>
      </c>
      <c s="10" t="s">
        <v>379</v>
      </c>
      <c s="17"/>
      <c s="24">
        <v>45362</v>
      </c>
      <c s="4" t="s">
        <v>431</v>
      </c>
      <c s="9"/>
      <c s="13">
        <v>4667850</v>
      </c>
      <c s="13">
        <v>5000000</v>
      </c>
      <c s="13">
        <v>4903116</v>
      </c>
      <c s="13">
        <v>4949014</v>
      </c>
      <c s="13"/>
      <c s="13">
        <v>3131</v>
      </c>
      <c s="13"/>
      <c s="6">
        <f t="shared" si="5"/>
        <v>3131</v>
      </c>
      <c s="13"/>
      <c s="13">
        <v>4952146</v>
      </c>
      <c s="13"/>
      <c s="13">
        <v>-284296</v>
      </c>
      <c s="6">
        <f t="shared" si="6"/>
        <v>-284296</v>
      </c>
      <c s="13">
        <v>72020</v>
      </c>
      <c s="24">
        <v>46433</v>
      </c>
      <c s="17">
        <v>2</v>
      </c>
      <c s="17" t="s">
        <v>8</v>
      </c>
      <c s="17" t="s">
        <v>79</v>
      </c>
      <c s="9"/>
      <c s="4" t="s">
        <v>6</v>
      </c>
      <c s="4" t="s">
        <v>916</v>
      </c>
      <c s="4" t="s">
        <v>6</v>
      </c>
      <c s="4" t="s">
        <v>6</v>
      </c>
      <c s="17" t="s">
        <v>1019</v>
      </c>
      <c s="25" t="str">
        <f t="shared" si="7"/>
        <v>2.B FE</v>
      </c>
    </row>
    <row>
      <c r="B54" s="4" t="s">
        <v>596</v>
      </c>
      <c s="4" t="s">
        <v>294</v>
      </c>
      <c s="10" t="s">
        <v>203</v>
      </c>
      <c s="17"/>
      <c s="24">
        <v>45348</v>
      </c>
      <c s="4" t="s">
        <v>1256</v>
      </c>
      <c s="9"/>
      <c s="13">
        <v>1996860</v>
      </c>
      <c s="13">
        <v>2000000</v>
      </c>
      <c s="13">
        <v>1996860</v>
      </c>
      <c s="13">
        <v>1996860</v>
      </c>
      <c s="13"/>
      <c s="13"/>
      <c s="13"/>
      <c s="6">
        <f t="shared" si="5"/>
        <v>0</v>
      </c>
      <c s="13"/>
      <c s="13">
        <v>1996860</v>
      </c>
      <c s="13"/>
      <c s="13"/>
      <c s="6">
        <f t="shared" si="6"/>
        <v>0</v>
      </c>
      <c s="13">
        <v>28189</v>
      </c>
      <c s="24">
        <v>49018</v>
      </c>
      <c s="17">
        <v>2</v>
      </c>
      <c s="17" t="s">
        <v>8</v>
      </c>
      <c s="17" t="s">
        <v>79</v>
      </c>
      <c s="9"/>
      <c s="4" t="s">
        <v>6</v>
      </c>
      <c s="4" t="s">
        <v>916</v>
      </c>
      <c s="4" t="s">
        <v>253</v>
      </c>
      <c s="4" t="s">
        <v>6</v>
      </c>
      <c s="17" t="s">
        <v>1019</v>
      </c>
      <c s="25" t="str">
        <f t="shared" si="7"/>
        <v>2.B FE</v>
      </c>
    </row>
    <row>
      <c r="B55" s="4" t="s">
        <v>920</v>
      </c>
      <c s="4" t="s">
        <v>120</v>
      </c>
      <c s="10" t="s">
        <v>204</v>
      </c>
      <c s="17"/>
      <c s="24">
        <v>45351</v>
      </c>
      <c s="4" t="s">
        <v>713</v>
      </c>
      <c s="9"/>
      <c s="13">
        <v>437810</v>
      </c>
      <c s="13">
        <v>500000</v>
      </c>
      <c s="13">
        <v>510625</v>
      </c>
      <c s="13">
        <v>442975</v>
      </c>
      <c s="13">
        <v>64701</v>
      </c>
      <c s="13">
        <v>-228</v>
      </c>
      <c s="13"/>
      <c s="6">
        <f t="shared" si="5"/>
        <v>64473</v>
      </c>
      <c s="13"/>
      <c s="13">
        <v>507448</v>
      </c>
      <c s="13"/>
      <c s="13">
        <v>-69638</v>
      </c>
      <c s="6">
        <f t="shared" si="6"/>
        <v>-69638</v>
      </c>
      <c s="13">
        <v>7104</v>
      </c>
      <c s="24">
        <v>47968</v>
      </c>
      <c s="17">
        <v>3</v>
      </c>
      <c s="17" t="s">
        <v>8</v>
      </c>
      <c s="17" t="s">
        <v>79</v>
      </c>
      <c s="9"/>
      <c s="4" t="s">
        <v>1207</v>
      </c>
      <c s="4" t="s">
        <v>295</v>
      </c>
      <c s="4" t="s">
        <v>253</v>
      </c>
      <c s="4" t="s">
        <v>6</v>
      </c>
      <c s="17" t="s">
        <v>1019</v>
      </c>
      <c s="25" t="str">
        <f t="shared" si="7"/>
        <v>3.B FE</v>
      </c>
    </row>
    <row>
      <c r="B56" s="4" t="s">
        <v>1263</v>
      </c>
      <c s="4" t="s">
        <v>39</v>
      </c>
      <c s="10" t="s">
        <v>714</v>
      </c>
      <c s="17"/>
      <c s="24">
        <v>45351</v>
      </c>
      <c s="4" t="s">
        <v>1256</v>
      </c>
      <c s="9"/>
      <c s="13">
        <v>2993635</v>
      </c>
      <c s="13">
        <v>3000000</v>
      </c>
      <c s="13">
        <v>2993220</v>
      </c>
      <c s="13">
        <v>2993551</v>
      </c>
      <c s="13"/>
      <c s="13">
        <v>84</v>
      </c>
      <c s="13"/>
      <c s="6">
        <f t="shared" si="5"/>
        <v>84</v>
      </c>
      <c s="13"/>
      <c s="13">
        <v>2993635</v>
      </c>
      <c s="13"/>
      <c s="13"/>
      <c s="6">
        <f t="shared" si="6"/>
        <v>0</v>
      </c>
      <c s="13">
        <v>29750</v>
      </c>
      <c s="24">
        <v>48760</v>
      </c>
      <c s="17">
        <v>2</v>
      </c>
      <c s="17" t="s">
        <v>351</v>
      </c>
      <c s="17" t="s">
        <v>79</v>
      </c>
      <c s="9"/>
      <c s="4" t="s">
        <v>1173</v>
      </c>
      <c s="10" t="s">
        <v>360</v>
      </c>
      <c s="4" t="s">
        <v>253</v>
      </c>
      <c s="4" t="s">
        <v>6</v>
      </c>
      <c s="17" t="s">
        <v>1019</v>
      </c>
      <c s="25" t="str">
        <f t="shared" si="7"/>
        <v>2.C FE</v>
      </c>
    </row>
    <row>
      <c r="B57" s="4" t="s">
        <v>263</v>
      </c>
      <c s="4" t="s">
        <v>1053</v>
      </c>
      <c s="10" t="s">
        <v>1127</v>
      </c>
      <c s="17"/>
      <c s="24">
        <v>45314</v>
      </c>
      <c s="4" t="s">
        <v>195</v>
      </c>
      <c s="9"/>
      <c s="13">
        <v>5000000</v>
      </c>
      <c s="13">
        <v>5000000</v>
      </c>
      <c s="13">
        <v>4993200</v>
      </c>
      <c s="13">
        <v>4999910</v>
      </c>
      <c s="13"/>
      <c s="13">
        <v>90</v>
      </c>
      <c s="13"/>
      <c s="6">
        <f t="shared" si="5"/>
        <v>90</v>
      </c>
      <c s="13"/>
      <c s="13">
        <v>5000000</v>
      </c>
      <c s="13"/>
      <c s="13"/>
      <c s="6">
        <f t="shared" si="6"/>
        <v>0</v>
      </c>
      <c s="13">
        <v>91250</v>
      </c>
      <c s="24">
        <v>45314</v>
      </c>
      <c s="17">
        <v>1</v>
      </c>
      <c s="17" t="s">
        <v>1093</v>
      </c>
      <c s="17" t="s">
        <v>79</v>
      </c>
      <c s="9"/>
      <c s="4" t="s">
        <v>6</v>
      </c>
      <c s="4" t="s">
        <v>296</v>
      </c>
      <c s="4" t="s">
        <v>6</v>
      </c>
      <c s="4" t="s">
        <v>6</v>
      </c>
      <c s="17" t="s">
        <v>1019</v>
      </c>
      <c s="25" t="str">
        <f t="shared" si="7"/>
        <v>1.E FE</v>
      </c>
    </row>
    <row>
      <c r="B58" s="4" t="s">
        <v>836</v>
      </c>
      <c s="4" t="s">
        <v>206</v>
      </c>
      <c s="10" t="s">
        <v>1208</v>
      </c>
      <c s="17"/>
      <c s="24">
        <v>45364</v>
      </c>
      <c s="4" t="s">
        <v>359</v>
      </c>
      <c s="9"/>
      <c s="13">
        <v>1036130</v>
      </c>
      <c s="13">
        <v>1000000</v>
      </c>
      <c s="13">
        <v>1000000</v>
      </c>
      <c s="13">
        <v>1000000</v>
      </c>
      <c s="13"/>
      <c s="13"/>
      <c s="13"/>
      <c s="6">
        <f t="shared" si="5"/>
        <v>0</v>
      </c>
      <c s="13"/>
      <c s="13">
        <v>1000000</v>
      </c>
      <c s="13"/>
      <c s="13">
        <v>36130</v>
      </c>
      <c s="6">
        <f t="shared" si="6"/>
        <v>36130</v>
      </c>
      <c s="13">
        <v>26758</v>
      </c>
      <c s="24">
        <v>47025</v>
      </c>
      <c s="17">
        <v>1</v>
      </c>
      <c s="17" t="s">
        <v>1093</v>
      </c>
      <c s="17" t="s">
        <v>79</v>
      </c>
      <c s="9"/>
      <c s="4" t="s">
        <v>6</v>
      </c>
      <c s="4" t="s">
        <v>296</v>
      </c>
      <c s="4" t="s">
        <v>6</v>
      </c>
      <c s="4" t="s">
        <v>6</v>
      </c>
      <c s="17" t="s">
        <v>1019</v>
      </c>
      <c s="25" t="str">
        <f t="shared" si="7"/>
        <v>1.E FE</v>
      </c>
    </row>
    <row>
      <c r="B59" s="4" t="s">
        <v>1178</v>
      </c>
      <c s="4" t="s">
        <v>1054</v>
      </c>
      <c s="10" t="s">
        <v>297</v>
      </c>
      <c s="17"/>
      <c s="24">
        <v>45379</v>
      </c>
      <c s="10" t="s">
        <v>77</v>
      </c>
      <c s="9"/>
      <c s="13">
        <v>1922500</v>
      </c>
      <c s="13">
        <v>2000000</v>
      </c>
      <c s="13">
        <v>1935000</v>
      </c>
      <c s="13">
        <v>1918664</v>
      </c>
      <c s="13">
        <v>28574</v>
      </c>
      <c s="13">
        <v>2078</v>
      </c>
      <c s="13"/>
      <c s="6">
        <f t="shared" si="5"/>
        <v>30652</v>
      </c>
      <c s="13"/>
      <c s="13">
        <v>1949317</v>
      </c>
      <c s="13"/>
      <c s="13">
        <v>-26817</v>
      </c>
      <c s="6">
        <f t="shared" si="6"/>
        <v>-26817</v>
      </c>
      <c s="13">
        <v>73174</v>
      </c>
      <c s="24">
        <v>47314</v>
      </c>
      <c s="17">
        <v>3</v>
      </c>
      <c s="17" t="s">
        <v>1018</v>
      </c>
      <c s="17" t="s">
        <v>79</v>
      </c>
      <c s="9"/>
      <c s="4" t="s">
        <v>6</v>
      </c>
      <c s="4" t="s">
        <v>953</v>
      </c>
      <c s="4" t="s">
        <v>253</v>
      </c>
      <c s="4" t="s">
        <v>6</v>
      </c>
      <c s="17" t="s">
        <v>1019</v>
      </c>
      <c s="25" t="str">
        <f t="shared" si="7"/>
        <v>3.A FE</v>
      </c>
    </row>
    <row>
      <c r="B60" s="4" t="s">
        <v>174</v>
      </c>
      <c s="4" t="s">
        <v>1298</v>
      </c>
      <c s="10" t="s">
        <v>381</v>
      </c>
      <c s="17"/>
      <c s="24">
        <v>45336</v>
      </c>
      <c s="4" t="s">
        <v>246</v>
      </c>
      <c s="9"/>
      <c s="13">
        <v>4672500</v>
      </c>
      <c s="13">
        <v>5000000</v>
      </c>
      <c s="13">
        <v>5313850</v>
      </c>
      <c s="13">
        <v>5140877</v>
      </c>
      <c s="13"/>
      <c s="13">
        <v>-6208</v>
      </c>
      <c s="13"/>
      <c s="6">
        <f t="shared" si="5"/>
        <v>-6208</v>
      </c>
      <c s="13"/>
      <c s="13">
        <v>5134669</v>
      </c>
      <c s="13"/>
      <c s="13">
        <v>-462169</v>
      </c>
      <c s="6">
        <f t="shared" si="6"/>
        <v>-462169</v>
      </c>
      <c s="13">
        <v>68868</v>
      </c>
      <c s="24">
        <v>46402</v>
      </c>
      <c s="17">
        <v>1</v>
      </c>
      <c s="17" t="s">
        <v>428</v>
      </c>
      <c s="17" t="s">
        <v>79</v>
      </c>
      <c s="9"/>
      <c s="4" t="s">
        <v>677</v>
      </c>
      <c s="4" t="s">
        <v>503</v>
      </c>
      <c s="4" t="s">
        <v>6</v>
      </c>
      <c s="4" t="s">
        <v>6</v>
      </c>
      <c s="17" t="s">
        <v>1019</v>
      </c>
      <c s="25" t="str">
        <f t="shared" si="7"/>
        <v>1.G FE</v>
      </c>
    </row>
    <row>
      <c r="B61" s="4" t="s">
        <v>510</v>
      </c>
      <c s="4" t="s">
        <v>1128</v>
      </c>
      <c s="10" t="s">
        <v>954</v>
      </c>
      <c s="17"/>
      <c s="24">
        <v>45322</v>
      </c>
      <c s="4" t="s">
        <v>246</v>
      </c>
      <c s="9"/>
      <c s="13">
        <v>1446510</v>
      </c>
      <c s="13">
        <v>1500000</v>
      </c>
      <c s="13">
        <v>1495995</v>
      </c>
      <c s="13">
        <v>1498030</v>
      </c>
      <c s="13"/>
      <c s="13">
        <v>49</v>
      </c>
      <c s="13"/>
      <c s="6">
        <f t="shared" si="5"/>
        <v>49</v>
      </c>
      <c s="13"/>
      <c s="13">
        <v>1498080</v>
      </c>
      <c s="13"/>
      <c s="13">
        <v>-51570</v>
      </c>
      <c s="6">
        <f t="shared" si="6"/>
        <v>-51570</v>
      </c>
      <c s="13">
        <v>16638</v>
      </c>
      <c s="24">
        <v>46478</v>
      </c>
      <c s="17">
        <v>1</v>
      </c>
      <c s="17" t="s">
        <v>428</v>
      </c>
      <c s="17" t="s">
        <v>79</v>
      </c>
      <c s="9"/>
      <c s="4" t="s">
        <v>677</v>
      </c>
      <c s="4" t="s">
        <v>503</v>
      </c>
      <c s="4" t="s">
        <v>6</v>
      </c>
      <c s="4" t="s">
        <v>6</v>
      </c>
      <c s="17" t="s">
        <v>1019</v>
      </c>
      <c s="25" t="str">
        <f t="shared" si="7"/>
        <v>1.G FE</v>
      </c>
    </row>
    <row>
      <c r="B62" s="4" t="s">
        <v>924</v>
      </c>
      <c s="4" t="s">
        <v>678</v>
      </c>
      <c s="10" t="s">
        <v>1175</v>
      </c>
      <c s="17"/>
      <c s="24">
        <v>45379</v>
      </c>
      <c s="4" t="s">
        <v>262</v>
      </c>
      <c s="9"/>
      <c s="13">
        <v>4942370</v>
      </c>
      <c s="13">
        <v>5000000</v>
      </c>
      <c s="13">
        <v>4988400</v>
      </c>
      <c s="13"/>
      <c s="13"/>
      <c s="13">
        <v>319</v>
      </c>
      <c s="13"/>
      <c s="6">
        <f t="shared" si="5"/>
        <v>319</v>
      </c>
      <c s="13"/>
      <c s="13">
        <v>4988719</v>
      </c>
      <c s="13"/>
      <c s="13">
        <v>-46349</v>
      </c>
      <c s="6">
        <f t="shared" si="6"/>
        <v>-46349</v>
      </c>
      <c s="13">
        <v>53028</v>
      </c>
      <c s="24">
        <v>47268</v>
      </c>
      <c s="17">
        <v>1</v>
      </c>
      <c s="17" t="s">
        <v>1093</v>
      </c>
      <c s="17" t="s">
        <v>79</v>
      </c>
      <c s="9"/>
      <c s="4" t="s">
        <v>919</v>
      </c>
      <c s="4" t="s">
        <v>1098</v>
      </c>
      <c s="4" t="s">
        <v>6</v>
      </c>
      <c s="4" t="s">
        <v>6</v>
      </c>
      <c s="17" t="s">
        <v>1019</v>
      </c>
      <c s="25" t="str">
        <f t="shared" si="7"/>
        <v>1.E FE</v>
      </c>
    </row>
    <row>
      <c r="B63" s="4" t="s">
        <v>1266</v>
      </c>
      <c s="4" t="s">
        <v>207</v>
      </c>
      <c s="10" t="s">
        <v>861</v>
      </c>
      <c s="17"/>
      <c s="24">
        <v>45344</v>
      </c>
      <c s="4" t="s">
        <v>782</v>
      </c>
      <c s="9"/>
      <c s="13">
        <v>30000</v>
      </c>
      <c s="13">
        <v>30000</v>
      </c>
      <c s="13">
        <v>30000</v>
      </c>
      <c s="13">
        <v>30000</v>
      </c>
      <c s="13"/>
      <c s="13"/>
      <c s="13"/>
      <c s="6">
        <f t="shared" si="5"/>
        <v>0</v>
      </c>
      <c s="13"/>
      <c s="13">
        <v>30000</v>
      </c>
      <c s="13"/>
      <c s="13"/>
      <c s="6">
        <f t="shared" si="6"/>
        <v>0</v>
      </c>
      <c s="13">
        <v>187</v>
      </c>
      <c s="24">
        <v>55477</v>
      </c>
      <c s="17">
        <v>2</v>
      </c>
      <c s="17" t="s">
        <v>8</v>
      </c>
      <c s="17" t="s">
        <v>79</v>
      </c>
      <c s="9"/>
      <c s="4" t="s">
        <v>6</v>
      </c>
      <c s="10" t="s">
        <v>532</v>
      </c>
      <c s="4" t="s">
        <v>253</v>
      </c>
      <c s="4" t="s">
        <v>6</v>
      </c>
      <c s="17" t="s">
        <v>1019</v>
      </c>
      <c s="25" t="str">
        <f t="shared" si="7"/>
        <v>2.B FE</v>
      </c>
    </row>
    <row>
      <c r="B64" s="4" t="s">
        <v>264</v>
      </c>
      <c s="4" t="s">
        <v>624</v>
      </c>
      <c s="10" t="s">
        <v>40</v>
      </c>
      <c s="17"/>
      <c s="24">
        <v>45345</v>
      </c>
      <c s="4" t="s">
        <v>262</v>
      </c>
      <c s="9"/>
      <c s="13">
        <v>4692400</v>
      </c>
      <c s="13">
        <v>5000000</v>
      </c>
      <c s="13">
        <v>4987750</v>
      </c>
      <c s="13">
        <v>4995044</v>
      </c>
      <c s="13"/>
      <c s="13">
        <v>217</v>
      </c>
      <c s="13"/>
      <c s="6">
        <f t="shared" si="5"/>
        <v>217</v>
      </c>
      <c s="13"/>
      <c s="13">
        <v>4995261</v>
      </c>
      <c s="13"/>
      <c s="13">
        <v>-302861</v>
      </c>
      <c s="6">
        <f t="shared" si="6"/>
        <v>-302861</v>
      </c>
      <c s="13">
        <v>47188</v>
      </c>
      <c s="24">
        <v>46279</v>
      </c>
      <c s="17">
        <v>1</v>
      </c>
      <c s="17" t="s">
        <v>81</v>
      </c>
      <c s="17" t="s">
        <v>79</v>
      </c>
      <c s="9"/>
      <c s="4" t="s">
        <v>1129</v>
      </c>
      <c s="4" t="s">
        <v>625</v>
      </c>
      <c s="4" t="s">
        <v>6</v>
      </c>
      <c s="4" t="s">
        <v>6</v>
      </c>
      <c s="17" t="s">
        <v>1019</v>
      </c>
      <c s="25" t="str">
        <f t="shared" si="7"/>
        <v>1.F FE</v>
      </c>
    </row>
    <row>
      <c r="B65" s="4" t="s">
        <v>597</v>
      </c>
      <c s="4" t="s">
        <v>715</v>
      </c>
      <c s="10" t="s">
        <v>121</v>
      </c>
      <c s="17"/>
      <c s="24">
        <v>45316</v>
      </c>
      <c s="4" t="s">
        <v>782</v>
      </c>
      <c s="9"/>
      <c s="13">
        <v>10000</v>
      </c>
      <c s="13">
        <v>10000</v>
      </c>
      <c s="13">
        <v>10000</v>
      </c>
      <c s="13">
        <v>10000</v>
      </c>
      <c s="13"/>
      <c s="13"/>
      <c s="13"/>
      <c s="6">
        <f t="shared" si="5"/>
        <v>0</v>
      </c>
      <c s="13"/>
      <c s="13">
        <v>10000</v>
      </c>
      <c s="13"/>
      <c s="13"/>
      <c s="6">
        <f t="shared" si="6"/>
        <v>0</v>
      </c>
      <c s="13">
        <v>103</v>
      </c>
      <c s="24">
        <v>54264</v>
      </c>
      <c s="17">
        <v>2</v>
      </c>
      <c s="17" t="s">
        <v>1018</v>
      </c>
      <c s="17" t="s">
        <v>79</v>
      </c>
      <c s="9"/>
      <c s="4" t="s">
        <v>6</v>
      </c>
      <c s="10" t="s">
        <v>862</v>
      </c>
      <c s="4" t="s">
        <v>253</v>
      </c>
      <c s="4" t="s">
        <v>6</v>
      </c>
      <c s="17" t="s">
        <v>1019</v>
      </c>
      <c s="25" t="str">
        <f t="shared" si="7"/>
        <v>2.A FE</v>
      </c>
    </row>
    <row>
      <c r="B66" s="4" t="s">
        <v>926</v>
      </c>
      <c s="4" t="s">
        <v>299</v>
      </c>
      <c s="10" t="s">
        <v>208</v>
      </c>
      <c s="17"/>
      <c s="24">
        <v>45316</v>
      </c>
      <c s="4" t="s">
        <v>782</v>
      </c>
      <c s="9"/>
      <c s="13">
        <v>25000</v>
      </c>
      <c s="13">
        <v>25000</v>
      </c>
      <c s="13">
        <v>25000</v>
      </c>
      <c s="13">
        <v>25000</v>
      </c>
      <c s="13"/>
      <c s="13"/>
      <c s="13"/>
      <c s="6">
        <f t="shared" si="5"/>
        <v>0</v>
      </c>
      <c s="13"/>
      <c s="13">
        <v>25000</v>
      </c>
      <c s="13"/>
      <c s="13"/>
      <c s="6">
        <f t="shared" si="6"/>
        <v>0</v>
      </c>
      <c s="13">
        <v>166</v>
      </c>
      <c s="24">
        <v>55268</v>
      </c>
      <c s="17">
        <v>2</v>
      </c>
      <c s="17" t="s">
        <v>1018</v>
      </c>
      <c s="17" t="s">
        <v>79</v>
      </c>
      <c s="9"/>
      <c s="4" t="s">
        <v>6</v>
      </c>
      <c s="10" t="s">
        <v>862</v>
      </c>
      <c s="4" t="s">
        <v>253</v>
      </c>
      <c s="4" t="s">
        <v>6</v>
      </c>
      <c s="17" t="s">
        <v>1019</v>
      </c>
      <c s="25" t="str">
        <f t="shared" si="7"/>
        <v>2.A FE</v>
      </c>
    </row>
    <row>
      <c r="B67" s="4" t="s">
        <v>1268</v>
      </c>
      <c s="4" t="s">
        <v>453</v>
      </c>
      <c s="10" t="s">
        <v>41</v>
      </c>
      <c s="17"/>
      <c s="24">
        <v>45311</v>
      </c>
      <c s="4" t="s">
        <v>782</v>
      </c>
      <c s="9"/>
      <c s="13">
        <v>7125</v>
      </c>
      <c s="13">
        <v>7125</v>
      </c>
      <c s="13">
        <v>7170</v>
      </c>
      <c s="13">
        <v>7147</v>
      </c>
      <c s="13"/>
      <c s="13">
        <v>-22</v>
      </c>
      <c s="13"/>
      <c s="6">
        <f t="shared" si="5"/>
        <v>-22</v>
      </c>
      <c s="13"/>
      <c s="13">
        <v>7125</v>
      </c>
      <c s="13"/>
      <c s="13"/>
      <c s="6">
        <f t="shared" si="6"/>
        <v>0</v>
      </c>
      <c s="13">
        <v>67</v>
      </c>
      <c s="24">
        <v>54989</v>
      </c>
      <c s="17">
        <v>2</v>
      </c>
      <c s="17" t="s">
        <v>351</v>
      </c>
      <c s="17" t="s">
        <v>79</v>
      </c>
      <c s="9"/>
      <c s="4" t="s">
        <v>6</v>
      </c>
      <c s="10" t="s">
        <v>785</v>
      </c>
      <c s="4" t="s">
        <v>253</v>
      </c>
      <c s="4" t="s">
        <v>6</v>
      </c>
      <c s="17" t="s">
        <v>1019</v>
      </c>
      <c s="25" t="str">
        <f t="shared" si="7"/>
        <v>2.C FE</v>
      </c>
    </row>
    <row>
      <c r="B68" s="4" t="s">
        <v>513</v>
      </c>
      <c s="4" t="s">
        <v>382</v>
      </c>
      <c s="10" t="s">
        <v>454</v>
      </c>
      <c s="17"/>
      <c s="24">
        <v>45311</v>
      </c>
      <c s="4" t="s">
        <v>782</v>
      </c>
      <c s="9"/>
      <c s="13">
        <v>6250</v>
      </c>
      <c s="13">
        <v>6250</v>
      </c>
      <c s="13">
        <v>6250</v>
      </c>
      <c s="13">
        <v>6250</v>
      </c>
      <c s="13"/>
      <c s="13"/>
      <c s="13"/>
      <c s="6">
        <f t="shared" si="5"/>
        <v>0</v>
      </c>
      <c s="13"/>
      <c s="13">
        <v>6250</v>
      </c>
      <c s="13"/>
      <c s="13"/>
      <c s="6">
        <f t="shared" si="6"/>
        <v>0</v>
      </c>
      <c s="13">
        <v>51</v>
      </c>
      <c s="24">
        <v>55173</v>
      </c>
      <c s="17">
        <v>2</v>
      </c>
      <c s="17" t="s">
        <v>351</v>
      </c>
      <c s="17" t="s">
        <v>79</v>
      </c>
      <c s="9"/>
      <c s="4" t="s">
        <v>6</v>
      </c>
      <c s="10" t="s">
        <v>785</v>
      </c>
      <c s="4" t="s">
        <v>253</v>
      </c>
      <c s="4" t="s">
        <v>6</v>
      </c>
      <c s="17" t="s">
        <v>1019</v>
      </c>
      <c s="25" t="str">
        <f t="shared" si="7"/>
        <v>2.C FE</v>
      </c>
    </row>
    <row>
      <c r="B69" s="4" t="s">
        <v>838</v>
      </c>
      <c s="4" t="s">
        <v>786</v>
      </c>
      <c s="10" t="s">
        <v>455</v>
      </c>
      <c s="17"/>
      <c s="24">
        <v>45311</v>
      </c>
      <c s="4" t="s">
        <v>782</v>
      </c>
      <c s="9"/>
      <c s="13">
        <v>10000</v>
      </c>
      <c s="13">
        <v>10000</v>
      </c>
      <c s="13">
        <v>10000</v>
      </c>
      <c s="13">
        <v>10000</v>
      </c>
      <c s="13"/>
      <c s="13"/>
      <c s="13"/>
      <c s="6">
        <f t="shared" si="5"/>
        <v>0</v>
      </c>
      <c s="13"/>
      <c s="13">
        <v>10000</v>
      </c>
      <c s="13"/>
      <c s="13"/>
      <c s="6">
        <f t="shared" si="6"/>
        <v>0</v>
      </c>
      <c s="13">
        <v>185</v>
      </c>
      <c s="24">
        <v>55812</v>
      </c>
      <c s="17">
        <v>2</v>
      </c>
      <c s="17" t="s">
        <v>351</v>
      </c>
      <c s="17" t="s">
        <v>79</v>
      </c>
      <c s="9"/>
      <c s="4" t="s">
        <v>6</v>
      </c>
      <c s="10" t="s">
        <v>785</v>
      </c>
      <c s="4" t="s">
        <v>253</v>
      </c>
      <c s="4" t="s">
        <v>6</v>
      </c>
      <c s="17" t="s">
        <v>1019</v>
      </c>
      <c s="25" t="str">
        <f t="shared" si="7"/>
        <v>2.C FE</v>
      </c>
    </row>
    <row>
      <c r="B70" s="4" t="s">
        <v>1270</v>
      </c>
      <c s="4" t="s">
        <v>300</v>
      </c>
      <c s="10" t="s">
        <v>955</v>
      </c>
      <c s="17"/>
      <c s="24">
        <v>45322</v>
      </c>
      <c s="4" t="s">
        <v>246</v>
      </c>
      <c s="9"/>
      <c s="13">
        <v>2911830</v>
      </c>
      <c s="13">
        <v>3000000</v>
      </c>
      <c s="13">
        <v>3008580</v>
      </c>
      <c s="13">
        <v>3002234</v>
      </c>
      <c s="13"/>
      <c s="13">
        <v>-148</v>
      </c>
      <c s="13"/>
      <c s="6">
        <f t="shared" si="5"/>
        <v>-148</v>
      </c>
      <c s="13"/>
      <c s="13">
        <v>3002086</v>
      </c>
      <c s="13"/>
      <c s="13">
        <v>-90256</v>
      </c>
      <c s="6">
        <f t="shared" si="6"/>
        <v>-90256</v>
      </c>
      <c s="13">
        <v>18608</v>
      </c>
      <c s="24">
        <v>45792</v>
      </c>
      <c s="17">
        <v>2</v>
      </c>
      <c s="17" t="s">
        <v>351</v>
      </c>
      <c s="17" t="s">
        <v>79</v>
      </c>
      <c s="9"/>
      <c s="4" t="s">
        <v>1209</v>
      </c>
      <c s="10" t="s">
        <v>863</v>
      </c>
      <c s="4" t="s">
        <v>6</v>
      </c>
      <c s="4" t="s">
        <v>6</v>
      </c>
      <c s="17" t="s">
        <v>1019</v>
      </c>
      <c s="25" t="str">
        <f t="shared" si="7"/>
        <v>2.C FE</v>
      </c>
    </row>
    <row>
      <c r="B71" s="4" t="s">
        <v>265</v>
      </c>
      <c s="4" t="s">
        <v>383</v>
      </c>
      <c s="10" t="s">
        <v>1210</v>
      </c>
      <c s="17"/>
      <c s="24">
        <v>45342</v>
      </c>
      <c s="4" t="s">
        <v>431</v>
      </c>
      <c s="9"/>
      <c s="13">
        <v>4974850</v>
      </c>
      <c s="13">
        <v>5000000</v>
      </c>
      <c s="13">
        <v>4992050</v>
      </c>
      <c s="13">
        <v>4994201</v>
      </c>
      <c s="13"/>
      <c s="13">
        <v>215</v>
      </c>
      <c s="13"/>
      <c s="6">
        <f t="shared" si="5"/>
        <v>215</v>
      </c>
      <c s="13"/>
      <c s="13">
        <v>4994416</v>
      </c>
      <c s="13"/>
      <c s="13">
        <v>-19566</v>
      </c>
      <c s="6">
        <f t="shared" si="6"/>
        <v>-19566</v>
      </c>
      <c s="13">
        <v>141653</v>
      </c>
      <c s="24">
        <v>46583</v>
      </c>
      <c s="17">
        <v>2</v>
      </c>
      <c s="17" t="s">
        <v>8</v>
      </c>
      <c s="17" t="s">
        <v>79</v>
      </c>
      <c s="9"/>
      <c s="4" t="s">
        <v>6</v>
      </c>
      <c s="10" t="s">
        <v>1299</v>
      </c>
      <c s="10" t="s">
        <v>1299</v>
      </c>
      <c s="4" t="s">
        <v>6</v>
      </c>
      <c s="17" t="s">
        <v>1019</v>
      </c>
      <c s="25" t="str">
        <f t="shared" si="7"/>
        <v>2.B FE</v>
      </c>
    </row>
    <row>
      <c r="B72" s="4" t="s">
        <v>599</v>
      </c>
      <c s="4" t="s">
        <v>864</v>
      </c>
      <c s="10" t="s">
        <v>956</v>
      </c>
      <c s="17"/>
      <c s="24">
        <v>45345</v>
      </c>
      <c s="4" t="s">
        <v>759</v>
      </c>
      <c s="9"/>
      <c s="13">
        <v>1374390</v>
      </c>
      <c s="13">
        <v>1500000</v>
      </c>
      <c s="13">
        <v>1499010</v>
      </c>
      <c s="13">
        <v>1499506</v>
      </c>
      <c s="13"/>
      <c s="13">
        <v>22</v>
      </c>
      <c s="13"/>
      <c s="6">
        <f t="shared" si="5"/>
        <v>22</v>
      </c>
      <c s="13"/>
      <c s="13">
        <v>1499528</v>
      </c>
      <c s="13"/>
      <c s="13">
        <v>-125138</v>
      </c>
      <c s="6">
        <f t="shared" si="6"/>
        <v>-125138</v>
      </c>
      <c s="13">
        <v>8063</v>
      </c>
      <c s="24">
        <v>46539</v>
      </c>
      <c s="17">
        <v>2</v>
      </c>
      <c s="17" t="s">
        <v>8</v>
      </c>
      <c s="17" t="s">
        <v>79</v>
      </c>
      <c s="9"/>
      <c s="4" t="s">
        <v>923</v>
      </c>
      <c s="4" t="s">
        <v>88</v>
      </c>
      <c s="4" t="s">
        <v>6</v>
      </c>
      <c s="4" t="s">
        <v>6</v>
      </c>
      <c s="17" t="s">
        <v>1019</v>
      </c>
      <c s="25" t="str">
        <f t="shared" si="7"/>
        <v>2.B FE</v>
      </c>
    </row>
    <row>
      <c r="B73" s="4" t="s">
        <v>928</v>
      </c>
      <c s="4" t="s">
        <v>209</v>
      </c>
      <c s="10" t="s">
        <v>1300</v>
      </c>
      <c s="17"/>
      <c s="24">
        <v>45337</v>
      </c>
      <c s="4" t="s">
        <v>626</v>
      </c>
      <c s="9"/>
      <c s="13">
        <v>125319</v>
      </c>
      <c s="13">
        <v>125319</v>
      </c>
      <c s="13">
        <v>125319</v>
      </c>
      <c s="13">
        <v>125319</v>
      </c>
      <c s="13"/>
      <c s="13"/>
      <c s="13"/>
      <c s="6">
        <f t="shared" si="5"/>
        <v>0</v>
      </c>
      <c s="13"/>
      <c s="13">
        <v>125319</v>
      </c>
      <c s="13"/>
      <c s="13"/>
      <c s="6">
        <f t="shared" si="6"/>
        <v>0</v>
      </c>
      <c s="13">
        <v>1830</v>
      </c>
      <c s="24">
        <v>50632</v>
      </c>
      <c s="17">
        <v>2</v>
      </c>
      <c s="17" t="s">
        <v>8</v>
      </c>
      <c s="17" t="s">
        <v>716</v>
      </c>
      <c s="9"/>
      <c s="4" t="s">
        <v>6</v>
      </c>
      <c s="10" t="s">
        <v>1130</v>
      </c>
      <c s="4" t="s">
        <v>6</v>
      </c>
      <c s="4" t="s">
        <v>6</v>
      </c>
      <c s="17" t="s">
        <v>1019</v>
      </c>
      <c s="25" t="str">
        <f t="shared" si="7"/>
        <v>2.B PL</v>
      </c>
    </row>
    <row>
      <c r="B74" s="4" t="s">
        <v>1272</v>
      </c>
      <c s="4" t="s">
        <v>865</v>
      </c>
      <c s="10" t="s">
        <v>1055</v>
      </c>
      <c s="17"/>
      <c s="24">
        <v>45316</v>
      </c>
      <c s="4" t="s">
        <v>195</v>
      </c>
      <c s="9"/>
      <c s="13">
        <v>5000000</v>
      </c>
      <c s="13">
        <v>5000000</v>
      </c>
      <c s="13">
        <v>5000000</v>
      </c>
      <c s="13">
        <v>5000000</v>
      </c>
      <c s="13"/>
      <c s="13"/>
      <c s="13"/>
      <c s="6">
        <f t="shared" si="5"/>
        <v>0</v>
      </c>
      <c s="13"/>
      <c s="13">
        <v>5000000</v>
      </c>
      <c s="13"/>
      <c s="13"/>
      <c s="6">
        <f t="shared" si="6"/>
        <v>0</v>
      </c>
      <c s="13">
        <v>100750</v>
      </c>
      <c s="24">
        <v>45316</v>
      </c>
      <c s="17">
        <v>2</v>
      </c>
      <c s="17" t="s">
        <v>8</v>
      </c>
      <c s="17" t="s">
        <v>79</v>
      </c>
      <c s="9"/>
      <c s="4" t="s">
        <v>6</v>
      </c>
      <c s="4" t="s">
        <v>42</v>
      </c>
      <c s="4" t="s">
        <v>6</v>
      </c>
      <c s="4" t="s">
        <v>6</v>
      </c>
      <c s="17" t="s">
        <v>1019</v>
      </c>
      <c s="25" t="str">
        <f t="shared" si="7"/>
        <v>2.B FE</v>
      </c>
    </row>
    <row>
      <c r="B75" s="4" t="s">
        <v>266</v>
      </c>
      <c s="4" t="s">
        <v>866</v>
      </c>
      <c s="10" t="s">
        <v>533</v>
      </c>
      <c s="17"/>
      <c s="24">
        <v>45371</v>
      </c>
      <c s="4" t="s">
        <v>782</v>
      </c>
      <c s="9"/>
      <c s="13">
        <v>91107</v>
      </c>
      <c s="13">
        <v>91107</v>
      </c>
      <c s="13">
        <v>91063</v>
      </c>
      <c s="13">
        <v>91074</v>
      </c>
      <c s="13"/>
      <c s="13">
        <v>32</v>
      </c>
      <c s="13"/>
      <c s="6">
        <f t="shared" si="5"/>
        <v>32</v>
      </c>
      <c s="13"/>
      <c s="13">
        <v>91107</v>
      </c>
      <c s="13"/>
      <c s="13"/>
      <c s="6">
        <f t="shared" si="6"/>
        <v>0</v>
      </c>
      <c s="13">
        <v>417</v>
      </c>
      <c s="24">
        <v>55569</v>
      </c>
      <c s="17">
        <v>1</v>
      </c>
      <c s="17" t="s">
        <v>81</v>
      </c>
      <c s="17" t="s">
        <v>79</v>
      </c>
      <c s="9"/>
      <c s="4" t="s">
        <v>6</v>
      </c>
      <c s="4" t="s">
        <v>1056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76" s="4" t="s">
        <v>601</v>
      </c>
      <c s="4" t="s">
        <v>301</v>
      </c>
      <c s="10" t="s">
        <v>1211</v>
      </c>
      <c s="17"/>
      <c s="24">
        <v>45360</v>
      </c>
      <c s="4" t="s">
        <v>782</v>
      </c>
      <c s="9"/>
      <c s="13">
        <v>92159</v>
      </c>
      <c s="13">
        <v>92159</v>
      </c>
      <c s="13">
        <v>92145</v>
      </c>
      <c s="13">
        <v>92153</v>
      </c>
      <c s="13"/>
      <c s="13">
        <v>6</v>
      </c>
      <c s="13"/>
      <c s="6">
        <f t="shared" si="5"/>
        <v>6</v>
      </c>
      <c s="13"/>
      <c s="13">
        <v>92159</v>
      </c>
      <c s="13"/>
      <c s="13"/>
      <c s="6">
        <f t="shared" si="6"/>
        <v>0</v>
      </c>
      <c s="13">
        <v>213</v>
      </c>
      <c s="24">
        <v>51052</v>
      </c>
      <c s="17">
        <v>1</v>
      </c>
      <c s="17" t="s">
        <v>1018</v>
      </c>
      <c s="17" t="s">
        <v>79</v>
      </c>
      <c s="9"/>
      <c s="4" t="s">
        <v>6</v>
      </c>
      <c s="10" t="s">
        <v>122</v>
      </c>
      <c s="4" t="s">
        <v>253</v>
      </c>
      <c s="4" t="s">
        <v>6</v>
      </c>
      <c s="17" t="s">
        <v>1019</v>
      </c>
      <c s="25" t="str">
        <f t="shared" si="7"/>
        <v>1.A FE</v>
      </c>
    </row>
    <row>
      <c r="B77" s="4" t="s">
        <v>932</v>
      </c>
      <c s="4" t="s">
        <v>302</v>
      </c>
      <c s="10" t="s">
        <v>1131</v>
      </c>
      <c s="17"/>
      <c s="24">
        <v>45360</v>
      </c>
      <c s="4" t="s">
        <v>782</v>
      </c>
      <c s="9"/>
      <c s="13">
        <v>54613</v>
      </c>
      <c s="13">
        <v>54613</v>
      </c>
      <c s="13">
        <v>54599</v>
      </c>
      <c s="13">
        <v>54607</v>
      </c>
      <c s="13"/>
      <c s="13">
        <v>6</v>
      </c>
      <c s="13"/>
      <c s="6">
        <f t="shared" si="5"/>
        <v>6</v>
      </c>
      <c s="13"/>
      <c s="13">
        <v>54613</v>
      </c>
      <c s="13"/>
      <c s="13"/>
      <c s="6">
        <f t="shared" si="6"/>
        <v>0</v>
      </c>
      <c s="13">
        <v>203</v>
      </c>
      <c s="24">
        <v>51052</v>
      </c>
      <c s="17">
        <v>1</v>
      </c>
      <c s="17" t="s">
        <v>81</v>
      </c>
      <c s="17" t="s">
        <v>79</v>
      </c>
      <c s="9"/>
      <c s="4" t="s">
        <v>6</v>
      </c>
      <c s="10" t="s">
        <v>122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78" s="4" t="s">
        <v>178</v>
      </c>
      <c s="4" t="s">
        <v>958</v>
      </c>
      <c s="10" t="s">
        <v>1132</v>
      </c>
      <c s="17"/>
      <c s="24">
        <v>45376</v>
      </c>
      <c s="4" t="s">
        <v>782</v>
      </c>
      <c s="9"/>
      <c s="13">
        <v>528009</v>
      </c>
      <c s="13">
        <v>528009</v>
      </c>
      <c s="13">
        <v>527913</v>
      </c>
      <c s="13">
        <v>527939</v>
      </c>
      <c s="13"/>
      <c s="13">
        <v>70</v>
      </c>
      <c s="13"/>
      <c s="6">
        <f t="shared" si="5"/>
        <v>70</v>
      </c>
      <c s="13"/>
      <c s="13">
        <v>528009</v>
      </c>
      <c s="13"/>
      <c s="13"/>
      <c s="6">
        <f t="shared" si="6"/>
        <v>0</v>
      </c>
      <c s="13">
        <v>3613</v>
      </c>
      <c s="24">
        <v>50065</v>
      </c>
      <c s="17">
        <v>1</v>
      </c>
      <c s="17" t="s">
        <v>1018</v>
      </c>
      <c s="17" t="s">
        <v>79</v>
      </c>
      <c s="9"/>
      <c s="4" t="s">
        <v>6</v>
      </c>
      <c s="10" t="s">
        <v>1212</v>
      </c>
      <c s="4" t="s">
        <v>253</v>
      </c>
      <c s="4" t="s">
        <v>6</v>
      </c>
      <c s="17" t="s">
        <v>1019</v>
      </c>
      <c s="25" t="str">
        <f t="shared" si="7"/>
        <v>1.A FE</v>
      </c>
    </row>
    <row>
      <c r="B79" s="4" t="s">
        <v>603</v>
      </c>
      <c s="4" t="s">
        <v>384</v>
      </c>
      <c s="10" t="s">
        <v>303</v>
      </c>
      <c s="17"/>
      <c s="24">
        <v>45376</v>
      </c>
      <c s="4" t="s">
        <v>782</v>
      </c>
      <c s="9"/>
      <c s="13">
        <v>330006</v>
      </c>
      <c s="13">
        <v>330006</v>
      </c>
      <c s="13">
        <v>329931</v>
      </c>
      <c s="13">
        <v>329951</v>
      </c>
      <c s="13"/>
      <c s="13">
        <v>55</v>
      </c>
      <c s="13"/>
      <c s="6">
        <f t="shared" si="5"/>
        <v>55</v>
      </c>
      <c s="13"/>
      <c s="13">
        <v>330006</v>
      </c>
      <c s="13"/>
      <c s="13"/>
      <c s="6">
        <f t="shared" si="6"/>
        <v>0</v>
      </c>
      <c s="13">
        <v>2489</v>
      </c>
      <c s="24">
        <v>50065</v>
      </c>
      <c s="17">
        <v>1</v>
      </c>
      <c s="17" t="s">
        <v>81</v>
      </c>
      <c s="17" t="s">
        <v>79</v>
      </c>
      <c s="9"/>
      <c s="4" t="s">
        <v>6</v>
      </c>
      <c s="10" t="s">
        <v>1212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80" s="4" t="s">
        <v>933</v>
      </c>
      <c s="4" t="s">
        <v>210</v>
      </c>
      <c s="10" t="s">
        <v>304</v>
      </c>
      <c s="17"/>
      <c s="24">
        <v>45376</v>
      </c>
      <c s="4" t="s">
        <v>782</v>
      </c>
      <c s="9"/>
      <c s="13">
        <v>96221</v>
      </c>
      <c s="13">
        <v>96221</v>
      </c>
      <c s="13">
        <v>96219</v>
      </c>
      <c s="13">
        <v>96217</v>
      </c>
      <c s="13"/>
      <c s="13">
        <v>5</v>
      </c>
      <c s="13"/>
      <c s="6">
        <f t="shared" si="5"/>
        <v>5</v>
      </c>
      <c s="13"/>
      <c s="13">
        <v>96221</v>
      </c>
      <c s="13"/>
      <c s="13"/>
      <c s="6">
        <f t="shared" si="6"/>
        <v>0</v>
      </c>
      <c s="13">
        <v>541</v>
      </c>
      <c s="24">
        <v>48269</v>
      </c>
      <c s="17">
        <v>1</v>
      </c>
      <c s="17" t="s">
        <v>1018</v>
      </c>
      <c s="17" t="s">
        <v>79</v>
      </c>
      <c s="9"/>
      <c s="4" t="s">
        <v>6</v>
      </c>
      <c s="10" t="s">
        <v>1212</v>
      </c>
      <c s="4" t="s">
        <v>253</v>
      </c>
      <c s="4" t="s">
        <v>6</v>
      </c>
      <c s="17" t="s">
        <v>1019</v>
      </c>
      <c s="25" t="str">
        <f t="shared" si="7"/>
        <v>1.A FE</v>
      </c>
    </row>
    <row>
      <c r="B81" s="4" t="s">
        <v>1274</v>
      </c>
      <c s="4" t="s">
        <v>959</v>
      </c>
      <c s="10" t="s">
        <v>305</v>
      </c>
      <c s="17"/>
      <c s="24">
        <v>45376</v>
      </c>
      <c s="4" t="s">
        <v>782</v>
      </c>
      <c s="9"/>
      <c s="13">
        <v>115466</v>
      </c>
      <c s="13">
        <v>115466</v>
      </c>
      <c s="13">
        <v>116435</v>
      </c>
      <c s="13">
        <v>115690</v>
      </c>
      <c s="13"/>
      <c s="13">
        <v>-224</v>
      </c>
      <c s="13"/>
      <c s="6">
        <f t="shared" si="5"/>
        <v>-224</v>
      </c>
      <c s="13"/>
      <c s="13">
        <v>115466</v>
      </c>
      <c s="13"/>
      <c s="13"/>
      <c s="6">
        <f t="shared" si="6"/>
        <v>0</v>
      </c>
      <c s="13">
        <v>679</v>
      </c>
      <c s="24">
        <v>48269</v>
      </c>
      <c s="17">
        <v>1</v>
      </c>
      <c s="17" t="s">
        <v>81</v>
      </c>
      <c s="17" t="s">
        <v>79</v>
      </c>
      <c s="9"/>
      <c s="4" t="s">
        <v>6</v>
      </c>
      <c s="10" t="s">
        <v>1212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82" s="4" t="s">
        <v>270</v>
      </c>
      <c s="4" t="s">
        <v>960</v>
      </c>
      <c s="10" t="s">
        <v>717</v>
      </c>
      <c s="17"/>
      <c s="24">
        <v>45376</v>
      </c>
      <c s="4" t="s">
        <v>782</v>
      </c>
      <c s="9"/>
      <c s="13">
        <v>159727</v>
      </c>
      <c s="13">
        <v>159727</v>
      </c>
      <c s="13">
        <v>163005</v>
      </c>
      <c s="13">
        <v>160754</v>
      </c>
      <c s="13"/>
      <c s="13">
        <v>-1026</v>
      </c>
      <c s="13"/>
      <c s="6">
        <f t="shared" si="5"/>
        <v>-1026</v>
      </c>
      <c s="13"/>
      <c s="13">
        <v>159727</v>
      </c>
      <c s="13"/>
      <c s="13"/>
      <c s="6">
        <f t="shared" si="6"/>
        <v>0</v>
      </c>
      <c s="13">
        <v>1015</v>
      </c>
      <c s="24">
        <v>48269</v>
      </c>
      <c s="17">
        <v>2</v>
      </c>
      <c s="17" t="s">
        <v>8</v>
      </c>
      <c s="17" t="s">
        <v>79</v>
      </c>
      <c s="9"/>
      <c s="4" t="s">
        <v>6</v>
      </c>
      <c s="10" t="s">
        <v>1212</v>
      </c>
      <c s="4" t="s">
        <v>253</v>
      </c>
      <c s="4" t="s">
        <v>6</v>
      </c>
      <c s="17" t="s">
        <v>1019</v>
      </c>
      <c s="25" t="str">
        <f t="shared" si="7"/>
        <v>2.B FE</v>
      </c>
    </row>
    <row>
      <c r="B83" s="4" t="s">
        <v>605</v>
      </c>
      <c s="4" t="s">
        <v>1213</v>
      </c>
      <c s="10" t="s">
        <v>718</v>
      </c>
      <c s="17"/>
      <c s="24">
        <v>45376</v>
      </c>
      <c s="4" t="s">
        <v>782</v>
      </c>
      <c s="9"/>
      <c s="13">
        <v>172763</v>
      </c>
      <c s="13">
        <v>172763</v>
      </c>
      <c s="13">
        <v>173937</v>
      </c>
      <c s="13">
        <v>173206</v>
      </c>
      <c s="13"/>
      <c s="13">
        <v>-443</v>
      </c>
      <c s="13"/>
      <c s="6">
        <f t="shared" si="5"/>
        <v>-443</v>
      </c>
      <c s="13"/>
      <c s="13">
        <v>172763</v>
      </c>
      <c s="13"/>
      <c s="13"/>
      <c s="6">
        <f t="shared" si="6"/>
        <v>0</v>
      </c>
      <c s="13">
        <v>654</v>
      </c>
      <c s="24">
        <v>48785</v>
      </c>
      <c s="17">
        <v>1</v>
      </c>
      <c s="17" t="s">
        <v>1018</v>
      </c>
      <c s="17" t="s">
        <v>79</v>
      </c>
      <c s="9"/>
      <c s="4" t="s">
        <v>6</v>
      </c>
      <c s="4" t="s">
        <v>1214</v>
      </c>
      <c s="4" t="s">
        <v>253</v>
      </c>
      <c s="4" t="s">
        <v>6</v>
      </c>
      <c s="17" t="s">
        <v>1019</v>
      </c>
      <c s="25" t="str">
        <f t="shared" si="7"/>
        <v>1.A FE</v>
      </c>
    </row>
    <row>
      <c r="B84" s="4" t="s">
        <v>935</v>
      </c>
      <c s="4" t="s">
        <v>1215</v>
      </c>
      <c s="10" t="s">
        <v>867</v>
      </c>
      <c s="17"/>
      <c s="24">
        <v>45376</v>
      </c>
      <c s="4" t="s">
        <v>782</v>
      </c>
      <c s="9"/>
      <c s="13">
        <v>86381</v>
      </c>
      <c s="13">
        <v>86381</v>
      </c>
      <c s="13">
        <v>86373</v>
      </c>
      <c s="13">
        <v>86376</v>
      </c>
      <c s="13"/>
      <c s="13">
        <v>5</v>
      </c>
      <c s="13"/>
      <c s="6">
        <f t="shared" si="5"/>
        <v>5</v>
      </c>
      <c s="13"/>
      <c s="13">
        <v>86381</v>
      </c>
      <c s="13"/>
      <c s="13"/>
      <c s="6">
        <f t="shared" si="6"/>
        <v>0</v>
      </c>
      <c s="13">
        <v>355</v>
      </c>
      <c s="24">
        <v>48785</v>
      </c>
      <c s="17">
        <v>1</v>
      </c>
      <c s="17" t="s">
        <v>81</v>
      </c>
      <c s="17" t="s">
        <v>79</v>
      </c>
      <c s="9"/>
      <c s="4" t="s">
        <v>6</v>
      </c>
      <c s="4" t="s">
        <v>1214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85" s="4" t="s">
        <v>1276</v>
      </c>
      <c s="4" t="s">
        <v>1216</v>
      </c>
      <c s="10" t="s">
        <v>385</v>
      </c>
      <c s="17"/>
      <c s="24">
        <v>45376</v>
      </c>
      <c s="4" t="s">
        <v>782</v>
      </c>
      <c s="9"/>
      <c s="13">
        <v>64786</v>
      </c>
      <c s="13">
        <v>64786</v>
      </c>
      <c s="13">
        <v>64786</v>
      </c>
      <c s="13">
        <v>64784</v>
      </c>
      <c s="13"/>
      <c s="13">
        <v>2</v>
      </c>
      <c s="13"/>
      <c s="6">
        <f t="shared" si="5"/>
        <v>2</v>
      </c>
      <c s="13"/>
      <c s="13">
        <v>64786</v>
      </c>
      <c s="13"/>
      <c s="13"/>
      <c s="6">
        <f t="shared" si="6"/>
        <v>0</v>
      </c>
      <c s="13">
        <v>298</v>
      </c>
      <c s="24">
        <v>48785</v>
      </c>
      <c s="17">
        <v>2</v>
      </c>
      <c s="17" t="s">
        <v>8</v>
      </c>
      <c s="17" t="s">
        <v>79</v>
      </c>
      <c s="9"/>
      <c s="4" t="s">
        <v>6</v>
      </c>
      <c s="4" t="s">
        <v>1214</v>
      </c>
      <c s="4" t="s">
        <v>253</v>
      </c>
      <c s="4" t="s">
        <v>6</v>
      </c>
      <c s="17" t="s">
        <v>1019</v>
      </c>
      <c s="25" t="str">
        <f t="shared" si="7"/>
        <v>2.B FE</v>
      </c>
    </row>
    <row>
      <c r="B86" s="4" t="s">
        <v>271</v>
      </c>
      <c s="4" t="s">
        <v>386</v>
      </c>
      <c s="10" t="s">
        <v>1301</v>
      </c>
      <c s="17"/>
      <c s="24">
        <v>45376</v>
      </c>
      <c s="4" t="s">
        <v>782</v>
      </c>
      <c s="9"/>
      <c s="13">
        <v>84796</v>
      </c>
      <c s="13">
        <v>84796</v>
      </c>
      <c s="13">
        <v>87446</v>
      </c>
      <c s="13">
        <v>86015</v>
      </c>
      <c s="13"/>
      <c s="13">
        <v>-1218</v>
      </c>
      <c s="13"/>
      <c s="6">
        <f t="shared" si="5"/>
        <v>-1218</v>
      </c>
      <c s="13"/>
      <c s="13">
        <v>84796</v>
      </c>
      <c s="13"/>
      <c s="13"/>
      <c s="6">
        <f t="shared" si="6"/>
        <v>0</v>
      </c>
      <c s="13">
        <v>369</v>
      </c>
      <c s="24">
        <v>50826</v>
      </c>
      <c s="17">
        <v>1</v>
      </c>
      <c s="17" t="s">
        <v>1018</v>
      </c>
      <c s="17" t="s">
        <v>79</v>
      </c>
      <c s="9"/>
      <c s="4" t="s">
        <v>6</v>
      </c>
      <c s="10" t="s">
        <v>1212</v>
      </c>
      <c s="4" t="s">
        <v>253</v>
      </c>
      <c s="4" t="s">
        <v>6</v>
      </c>
      <c s="17" t="s">
        <v>1019</v>
      </c>
      <c s="25" t="str">
        <f t="shared" si="7"/>
        <v>1.A FE</v>
      </c>
    </row>
    <row>
      <c r="B87" s="4" t="s">
        <v>606</v>
      </c>
      <c s="4" t="s">
        <v>456</v>
      </c>
      <c s="10" t="s">
        <v>1133</v>
      </c>
      <c s="17"/>
      <c s="24">
        <v>45343</v>
      </c>
      <c s="10" t="s">
        <v>822</v>
      </c>
      <c s="9"/>
      <c s="13">
        <v>1364590</v>
      </c>
      <c s="13">
        <v>1564000</v>
      </c>
      <c s="13">
        <v>1579640</v>
      </c>
      <c s="13">
        <v>1384307</v>
      </c>
      <c s="13">
        <v>191089</v>
      </c>
      <c s="13">
        <v>-274</v>
      </c>
      <c s="13"/>
      <c s="6">
        <f t="shared" si="5"/>
        <v>190815</v>
      </c>
      <c s="13"/>
      <c s="13">
        <v>1575123</v>
      </c>
      <c s="13"/>
      <c s="13">
        <v>-210533</v>
      </c>
      <c s="6">
        <f t="shared" si="6"/>
        <v>-210533</v>
      </c>
      <c s="13">
        <v>11817</v>
      </c>
      <c s="24">
        <v>48014</v>
      </c>
      <c s="17">
        <v>3</v>
      </c>
      <c s="17" t="s">
        <v>8</v>
      </c>
      <c s="17" t="s">
        <v>79</v>
      </c>
      <c s="9"/>
      <c s="4" t="s">
        <v>6</v>
      </c>
      <c s="4" t="s">
        <v>719</v>
      </c>
      <c s="4" t="s">
        <v>253</v>
      </c>
      <c s="4" t="s">
        <v>6</v>
      </c>
      <c s="17" t="s">
        <v>1019</v>
      </c>
      <c s="25" t="str">
        <f t="shared" si="7"/>
        <v>3.B FE</v>
      </c>
    </row>
    <row>
      <c r="B88" s="4" t="s">
        <v>1277</v>
      </c>
      <c s="4" t="s">
        <v>720</v>
      </c>
      <c s="10" t="s">
        <v>1057</v>
      </c>
      <c s="17"/>
      <c s="24">
        <v>45322</v>
      </c>
      <c s="4" t="s">
        <v>246</v>
      </c>
      <c s="9"/>
      <c s="13">
        <v>4807650</v>
      </c>
      <c s="13">
        <v>5000000</v>
      </c>
      <c s="13">
        <v>4598250</v>
      </c>
      <c s="13">
        <v>4843238</v>
      </c>
      <c s="13"/>
      <c s="13">
        <v>4622</v>
      </c>
      <c s="13"/>
      <c s="6">
        <f t="shared" si="5"/>
        <v>4622</v>
      </c>
      <c s="13"/>
      <c s="13">
        <v>4847860</v>
      </c>
      <c s="13"/>
      <c s="13">
        <v>-40210</v>
      </c>
      <c s="6">
        <f t="shared" si="6"/>
        <v>-40210</v>
      </c>
      <c s="13">
        <v>53778</v>
      </c>
      <c s="24">
        <v>46296</v>
      </c>
      <c s="17">
        <v>2</v>
      </c>
      <c s="17" t="s">
        <v>8</v>
      </c>
      <c s="17" t="s">
        <v>79</v>
      </c>
      <c s="9"/>
      <c s="4" t="s">
        <v>868</v>
      </c>
      <c s="4" t="s">
        <v>387</v>
      </c>
      <c s="4" t="s">
        <v>6</v>
      </c>
      <c s="4" t="s">
        <v>6</v>
      </c>
      <c s="17" t="s">
        <v>1019</v>
      </c>
      <c s="25" t="str">
        <f t="shared" si="7"/>
        <v>2.B FE</v>
      </c>
    </row>
    <row>
      <c r="B89" s="4" t="s">
        <v>272</v>
      </c>
      <c s="4" t="s">
        <v>388</v>
      </c>
      <c s="10" t="s">
        <v>306</v>
      </c>
      <c s="17"/>
      <c s="24">
        <v>45322</v>
      </c>
      <c s="4" t="s">
        <v>246</v>
      </c>
      <c s="9"/>
      <c s="13">
        <v>4410045</v>
      </c>
      <c s="13">
        <v>4500000</v>
      </c>
      <c s="13">
        <v>4491225</v>
      </c>
      <c s="13">
        <v>4495662</v>
      </c>
      <c s="13"/>
      <c s="13">
        <v>109</v>
      </c>
      <c s="13"/>
      <c s="6">
        <f t="shared" si="5"/>
        <v>109</v>
      </c>
      <c s="13"/>
      <c s="13">
        <v>4495770</v>
      </c>
      <c s="13"/>
      <c s="13">
        <v>-85725</v>
      </c>
      <c s="6">
        <f t="shared" si="6"/>
        <v>-85725</v>
      </c>
      <c s="13">
        <v>59531</v>
      </c>
      <c s="24">
        <v>46471</v>
      </c>
      <c s="17">
        <v>1</v>
      </c>
      <c s="17" t="s">
        <v>81</v>
      </c>
      <c s="17" t="s">
        <v>79</v>
      </c>
      <c s="9"/>
      <c s="4" t="s">
        <v>43</v>
      </c>
      <c s="4" t="s">
        <v>457</v>
      </c>
      <c s="4" t="s">
        <v>389</v>
      </c>
      <c s="4" t="s">
        <v>6</v>
      </c>
      <c s="17" t="s">
        <v>1019</v>
      </c>
      <c s="25" t="str">
        <f t="shared" si="7"/>
        <v>1.F FE</v>
      </c>
    </row>
    <row>
      <c r="B90" s="4" t="s">
        <v>608</v>
      </c>
      <c s="4" t="s">
        <v>1302</v>
      </c>
      <c s="10" t="s">
        <v>89</v>
      </c>
      <c s="17"/>
      <c s="24">
        <v>45348</v>
      </c>
      <c s="4" t="s">
        <v>1256</v>
      </c>
      <c s="9"/>
      <c s="13">
        <v>4999650</v>
      </c>
      <c s="13">
        <v>5000000</v>
      </c>
      <c s="13">
        <v>4999650</v>
      </c>
      <c s="13">
        <v>4999650</v>
      </c>
      <c s="13"/>
      <c s="13"/>
      <c s="13"/>
      <c s="6">
        <f t="shared" si="5"/>
        <v>0</v>
      </c>
      <c s="13"/>
      <c s="13">
        <v>4999650</v>
      </c>
      <c s="13"/>
      <c s="13"/>
      <c s="6">
        <f t="shared" si="6"/>
        <v>0</v>
      </c>
      <c s="13">
        <v>79958</v>
      </c>
      <c s="24">
        <v>46888</v>
      </c>
      <c s="17">
        <v>2</v>
      </c>
      <c s="17" t="s">
        <v>351</v>
      </c>
      <c s="17" t="s">
        <v>79</v>
      </c>
      <c s="9"/>
      <c s="4" t="s">
        <v>679</v>
      </c>
      <c s="4" t="s">
        <v>365</v>
      </c>
      <c s="4" t="s">
        <v>6</v>
      </c>
      <c s="4" t="s">
        <v>6</v>
      </c>
      <c s="17" t="s">
        <v>1019</v>
      </c>
      <c s="25" t="str">
        <f t="shared" si="7"/>
        <v>2.C FE</v>
      </c>
    </row>
    <row>
      <c r="B91" s="4" t="s">
        <v>937</v>
      </c>
      <c s="4" t="s">
        <v>534</v>
      </c>
      <c s="10" t="s">
        <v>721</v>
      </c>
      <c s="17"/>
      <c s="24">
        <v>45347</v>
      </c>
      <c s="4" t="s">
        <v>782</v>
      </c>
      <c s="9"/>
      <c s="13">
        <v>15000</v>
      </c>
      <c s="13">
        <v>15000</v>
      </c>
      <c s="13">
        <v>15000</v>
      </c>
      <c s="13">
        <v>15000</v>
      </c>
      <c s="13"/>
      <c s="13"/>
      <c s="13"/>
      <c s="6">
        <f t="shared" si="5"/>
        <v>0</v>
      </c>
      <c s="13"/>
      <c s="13">
        <v>15000</v>
      </c>
      <c s="13"/>
      <c s="13"/>
      <c s="6">
        <f t="shared" si="6"/>
        <v>0</v>
      </c>
      <c s="13">
        <v>155</v>
      </c>
      <c s="24">
        <v>55575</v>
      </c>
      <c s="17">
        <v>2</v>
      </c>
      <c s="17" t="s">
        <v>8</v>
      </c>
      <c s="17" t="s">
        <v>79</v>
      </c>
      <c s="9"/>
      <c s="4" t="s">
        <v>6</v>
      </c>
      <c s="10" t="s">
        <v>390</v>
      </c>
      <c s="4" t="s">
        <v>253</v>
      </c>
      <c s="4" t="s">
        <v>6</v>
      </c>
      <c s="17" t="s">
        <v>1019</v>
      </c>
      <c s="25" t="str">
        <f t="shared" si="7"/>
        <v>2.B FE</v>
      </c>
    </row>
    <row>
      <c r="B92" s="4" t="s">
        <v>1279</v>
      </c>
      <c s="4" t="s">
        <v>535</v>
      </c>
      <c s="10" t="s">
        <v>1134</v>
      </c>
      <c s="17"/>
      <c s="24">
        <v>45345</v>
      </c>
      <c s="10" t="s">
        <v>822</v>
      </c>
      <c s="9"/>
      <c s="13">
        <v>4881650</v>
      </c>
      <c s="13">
        <v>5000000</v>
      </c>
      <c s="13">
        <v>5000000</v>
      </c>
      <c s="13">
        <v>5000000</v>
      </c>
      <c s="13"/>
      <c s="13"/>
      <c s="13"/>
      <c s="6">
        <f t="shared" si="5"/>
        <v>0</v>
      </c>
      <c s="13"/>
      <c s="13">
        <v>5000000</v>
      </c>
      <c s="13"/>
      <c s="13">
        <v>-118350</v>
      </c>
      <c s="6">
        <f t="shared" si="6"/>
        <v>-118350</v>
      </c>
      <c s="13">
        <v>72650</v>
      </c>
      <c s="24">
        <v>46869</v>
      </c>
      <c s="17">
        <v>1</v>
      </c>
      <c s="17" t="s">
        <v>1093</v>
      </c>
      <c s="17" t="s">
        <v>79</v>
      </c>
      <c s="9"/>
      <c s="4" t="s">
        <v>1217</v>
      </c>
      <c s="4" t="s">
        <v>211</v>
      </c>
      <c s="4" t="s">
        <v>6</v>
      </c>
      <c s="4" t="s">
        <v>6</v>
      </c>
      <c s="17" t="s">
        <v>1019</v>
      </c>
      <c s="25" t="str">
        <f t="shared" si="7"/>
        <v>1.E FE</v>
      </c>
    </row>
    <row>
      <c r="B93" s="4" t="s">
        <v>273</v>
      </c>
      <c s="4" t="s">
        <v>722</v>
      </c>
      <c s="10" t="s">
        <v>787</v>
      </c>
      <c s="17"/>
      <c s="24">
        <v>45376</v>
      </c>
      <c s="4" t="s">
        <v>262</v>
      </c>
      <c s="9"/>
      <c s="13">
        <v>2625000</v>
      </c>
      <c s="13">
        <v>3000000</v>
      </c>
      <c s="13">
        <v>2823750</v>
      </c>
      <c s="13">
        <v>2668435</v>
      </c>
      <c s="13">
        <v>187529</v>
      </c>
      <c s="13">
        <v>3796</v>
      </c>
      <c s="13"/>
      <c s="6">
        <f t="shared" si="5"/>
        <v>191325</v>
      </c>
      <c s="13"/>
      <c s="13">
        <v>2859760</v>
      </c>
      <c s="13"/>
      <c s="13">
        <v>-234760</v>
      </c>
      <c s="6">
        <f t="shared" si="6"/>
        <v>-234760</v>
      </c>
      <c s="13">
        <v>46521</v>
      </c>
      <c s="24">
        <v>47863</v>
      </c>
      <c s="17">
        <v>3</v>
      </c>
      <c s="17" t="s">
        <v>351</v>
      </c>
      <c s="17" t="s">
        <v>79</v>
      </c>
      <c s="9"/>
      <c s="4" t="s">
        <v>961</v>
      </c>
      <c s="4" t="s">
        <v>788</v>
      </c>
      <c s="4" t="s">
        <v>6</v>
      </c>
      <c s="4" t="s">
        <v>6</v>
      </c>
      <c s="17" t="s">
        <v>1019</v>
      </c>
      <c s="25" t="str">
        <f t="shared" si="7"/>
        <v>3.C FE</v>
      </c>
    </row>
    <row>
      <c r="B94" s="4" t="s">
        <v>609</v>
      </c>
      <c s="4" t="s">
        <v>212</v>
      </c>
      <c s="10" t="s">
        <v>1058</v>
      </c>
      <c s="17"/>
      <c s="24">
        <v>45348</v>
      </c>
      <c s="4" t="s">
        <v>431</v>
      </c>
      <c s="9"/>
      <c s="13">
        <v>4452786</v>
      </c>
      <c s="13">
        <v>4680000</v>
      </c>
      <c s="13">
        <v>4676537</v>
      </c>
      <c s="13">
        <v>4677710</v>
      </c>
      <c s="13"/>
      <c s="13">
        <v>106</v>
      </c>
      <c s="13"/>
      <c s="6">
        <f t="shared" si="5"/>
        <v>106</v>
      </c>
      <c s="13"/>
      <c s="13">
        <v>4677816</v>
      </c>
      <c s="13"/>
      <c s="13">
        <v>-225030</v>
      </c>
      <c s="6">
        <f t="shared" si="6"/>
        <v>-225030</v>
      </c>
      <c s="13">
        <v>64019</v>
      </c>
      <c s="24">
        <v>46478</v>
      </c>
      <c s="17">
        <v>2</v>
      </c>
      <c s="17" t="s">
        <v>1018</v>
      </c>
      <c s="17" t="s">
        <v>79</v>
      </c>
      <c s="9"/>
      <c s="4" t="s">
        <v>627</v>
      </c>
      <c s="4" t="s">
        <v>391</v>
      </c>
      <c s="4" t="s">
        <v>6</v>
      </c>
      <c s="4" t="s">
        <v>6</v>
      </c>
      <c s="17" t="s">
        <v>1019</v>
      </c>
      <c s="25" t="str">
        <f t="shared" si="7"/>
        <v>2.A FE</v>
      </c>
    </row>
    <row>
      <c r="B95" s="4" t="s">
        <v>939</v>
      </c>
      <c s="4" t="s">
        <v>1135</v>
      </c>
      <c s="10" t="s">
        <v>962</v>
      </c>
      <c s="17"/>
      <c s="24">
        <v>45371</v>
      </c>
      <c s="4" t="s">
        <v>782</v>
      </c>
      <c s="9"/>
      <c s="13">
        <v>98227</v>
      </c>
      <c s="13">
        <v>98227</v>
      </c>
      <c s="13">
        <v>98200</v>
      </c>
      <c s="13">
        <v>98217</v>
      </c>
      <c s="13"/>
      <c s="13">
        <v>10</v>
      </c>
      <c s="13"/>
      <c s="6">
        <f t="shared" si="5"/>
        <v>10</v>
      </c>
      <c s="13"/>
      <c s="13">
        <v>98227</v>
      </c>
      <c s="13"/>
      <c s="13"/>
      <c s="6">
        <f t="shared" si="6"/>
        <v>0</v>
      </c>
      <c s="13">
        <v>472</v>
      </c>
      <c s="24">
        <v>49999</v>
      </c>
      <c s="17">
        <v>1</v>
      </c>
      <c s="17" t="s">
        <v>81</v>
      </c>
      <c s="17" t="s">
        <v>79</v>
      </c>
      <c s="9"/>
      <c s="4" t="s">
        <v>6</v>
      </c>
      <c s="10" t="s">
        <v>124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96" s="4" t="s">
        <v>1282</v>
      </c>
      <c s="4" t="s">
        <v>1136</v>
      </c>
      <c s="10" t="s">
        <v>963</v>
      </c>
      <c s="17"/>
      <c s="24">
        <v>45371</v>
      </c>
      <c s="4" t="s">
        <v>782</v>
      </c>
      <c s="9"/>
      <c s="13">
        <v>49113</v>
      </c>
      <c s="13">
        <v>49113</v>
      </c>
      <c s="13">
        <v>49107</v>
      </c>
      <c s="13">
        <v>49110</v>
      </c>
      <c s="13"/>
      <c s="13">
        <v>3</v>
      </c>
      <c s="13"/>
      <c s="6">
        <f t="shared" si="5"/>
        <v>3</v>
      </c>
      <c s="13"/>
      <c s="13">
        <v>49113</v>
      </c>
      <c s="13"/>
      <c s="13"/>
      <c s="6">
        <f t="shared" si="6"/>
        <v>0</v>
      </c>
      <c s="13">
        <v>262</v>
      </c>
      <c s="24">
        <v>49999</v>
      </c>
      <c s="17">
        <v>2</v>
      </c>
      <c s="17" t="s">
        <v>8</v>
      </c>
      <c s="17" t="s">
        <v>79</v>
      </c>
      <c s="9"/>
      <c s="4" t="s">
        <v>6</v>
      </c>
      <c s="10" t="s">
        <v>124</v>
      </c>
      <c s="4" t="s">
        <v>253</v>
      </c>
      <c s="4" t="s">
        <v>6</v>
      </c>
      <c s="17" t="s">
        <v>1019</v>
      </c>
      <c s="25" t="str">
        <f t="shared" si="7"/>
        <v>2.B FE</v>
      </c>
    </row>
    <row>
      <c r="B97" s="4" t="s">
        <v>371</v>
      </c>
      <c s="4" t="s">
        <v>869</v>
      </c>
      <c s="10" t="s">
        <v>628</v>
      </c>
      <c s="17"/>
      <c s="24">
        <v>45371</v>
      </c>
      <c s="4" t="s">
        <v>782</v>
      </c>
      <c s="9"/>
      <c s="13">
        <v>160076</v>
      </c>
      <c s="13">
        <v>160076</v>
      </c>
      <c s="13">
        <v>160042</v>
      </c>
      <c s="13">
        <v>160058</v>
      </c>
      <c s="13"/>
      <c s="13">
        <v>18</v>
      </c>
      <c s="13"/>
      <c s="6">
        <f t="shared" si="5"/>
        <v>18</v>
      </c>
      <c s="13"/>
      <c s="13">
        <v>160076</v>
      </c>
      <c s="13"/>
      <c s="13"/>
      <c s="6">
        <f t="shared" si="6"/>
        <v>0</v>
      </c>
      <c s="13">
        <v>369</v>
      </c>
      <c s="24">
        <v>51523</v>
      </c>
      <c s="17">
        <v>1</v>
      </c>
      <c s="17" t="s">
        <v>81</v>
      </c>
      <c s="17" t="s">
        <v>79</v>
      </c>
      <c s="9"/>
      <c s="4" t="s">
        <v>6</v>
      </c>
      <c s="10" t="s">
        <v>213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98" s="4" t="s">
        <v>941</v>
      </c>
      <c s="4" t="s">
        <v>870</v>
      </c>
      <c s="10" t="s">
        <v>307</v>
      </c>
      <c s="17"/>
      <c s="24">
        <v>45371</v>
      </c>
      <c s="4" t="s">
        <v>782</v>
      </c>
      <c s="9"/>
      <c s="13">
        <v>160076</v>
      </c>
      <c s="13">
        <v>160076</v>
      </c>
      <c s="13">
        <v>160060</v>
      </c>
      <c s="13">
        <v>160068</v>
      </c>
      <c s="13"/>
      <c s="13">
        <v>8</v>
      </c>
      <c s="13"/>
      <c s="6">
        <f t="shared" si="5"/>
        <v>8</v>
      </c>
      <c s="13"/>
      <c s="13">
        <v>160076</v>
      </c>
      <c s="13"/>
      <c s="13"/>
      <c s="6">
        <f t="shared" si="6"/>
        <v>0</v>
      </c>
      <c s="13">
        <v>497</v>
      </c>
      <c s="24">
        <v>51523</v>
      </c>
      <c s="17">
        <v>2</v>
      </c>
      <c s="17" t="s">
        <v>8</v>
      </c>
      <c s="17" t="s">
        <v>79</v>
      </c>
      <c s="9"/>
      <c s="4" t="s">
        <v>6</v>
      </c>
      <c s="10" t="s">
        <v>213</v>
      </c>
      <c s="4" t="s">
        <v>253</v>
      </c>
      <c s="4" t="s">
        <v>6</v>
      </c>
      <c s="17" t="s">
        <v>1019</v>
      </c>
      <c s="25" t="str">
        <f t="shared" si="7"/>
        <v>2.B FE</v>
      </c>
    </row>
    <row>
      <c r="B99" s="4" t="s">
        <v>1283</v>
      </c>
      <c s="4" t="s">
        <v>789</v>
      </c>
      <c s="10" t="s">
        <v>871</v>
      </c>
      <c s="17"/>
      <c s="24">
        <v>45371</v>
      </c>
      <c s="4" t="s">
        <v>782</v>
      </c>
      <c s="9"/>
      <c s="13">
        <v>387856</v>
      </c>
      <c s="13">
        <v>387856</v>
      </c>
      <c s="13">
        <v>391672</v>
      </c>
      <c s="13">
        <v>389205</v>
      </c>
      <c s="13"/>
      <c s="13">
        <v>-1349</v>
      </c>
      <c s="13"/>
      <c s="6">
        <f t="shared" si="5"/>
        <v>-1349</v>
      </c>
      <c s="13"/>
      <c s="13">
        <v>387856</v>
      </c>
      <c s="13"/>
      <c s="13"/>
      <c s="6">
        <f t="shared" si="6"/>
        <v>0</v>
      </c>
      <c s="13">
        <v>1385</v>
      </c>
      <c s="24">
        <v>50698</v>
      </c>
      <c s="17">
        <v>1</v>
      </c>
      <c s="17" t="s">
        <v>1018</v>
      </c>
      <c s="17" t="s">
        <v>79</v>
      </c>
      <c s="9"/>
      <c s="4" t="s">
        <v>6</v>
      </c>
      <c s="10" t="s">
        <v>1218</v>
      </c>
      <c s="4" t="s">
        <v>253</v>
      </c>
      <c s="4" t="s">
        <v>6</v>
      </c>
      <c s="17" t="s">
        <v>1019</v>
      </c>
      <c s="25" t="str">
        <f t="shared" si="7"/>
        <v>1.A FE</v>
      </c>
    </row>
    <row>
      <c r="B100" s="4" t="s">
        <v>276</v>
      </c>
      <c s="4" t="s">
        <v>723</v>
      </c>
      <c s="10" t="s">
        <v>458</v>
      </c>
      <c s="17"/>
      <c s="24">
        <v>45371</v>
      </c>
      <c s="4" t="s">
        <v>782</v>
      </c>
      <c s="9"/>
      <c s="13">
        <v>47725</v>
      </c>
      <c s="13">
        <v>47725</v>
      </c>
      <c s="13">
        <v>47717</v>
      </c>
      <c s="13">
        <v>47721</v>
      </c>
      <c s="13"/>
      <c s="13">
        <v>4</v>
      </c>
      <c s="13"/>
      <c s="6">
        <f t="shared" si="5"/>
        <v>4</v>
      </c>
      <c s="13"/>
      <c s="13">
        <v>47725</v>
      </c>
      <c s="13"/>
      <c s="13"/>
      <c s="6">
        <f t="shared" si="6"/>
        <v>0</v>
      </c>
      <c s="13">
        <v>187</v>
      </c>
      <c s="24">
        <v>50698</v>
      </c>
      <c s="17">
        <v>1</v>
      </c>
      <c s="17" t="s">
        <v>81</v>
      </c>
      <c s="17" t="s">
        <v>79</v>
      </c>
      <c s="9"/>
      <c s="4" t="s">
        <v>6</v>
      </c>
      <c s="10" t="s">
        <v>1218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101" s="4" t="s">
        <v>614</v>
      </c>
      <c s="4" t="s">
        <v>1219</v>
      </c>
      <c s="10" t="s">
        <v>1303</v>
      </c>
      <c s="17"/>
      <c s="24">
        <v>45371</v>
      </c>
      <c s="4" t="s">
        <v>782</v>
      </c>
      <c s="9"/>
      <c s="13">
        <v>196006</v>
      </c>
      <c s="13">
        <v>196006</v>
      </c>
      <c s="13">
        <v>195982</v>
      </c>
      <c s="13">
        <v>195995</v>
      </c>
      <c s="13"/>
      <c s="13">
        <v>10</v>
      </c>
      <c s="13"/>
      <c s="6">
        <f t="shared" si="5"/>
        <v>10</v>
      </c>
      <c s="13"/>
      <c s="13">
        <v>196006</v>
      </c>
      <c s="13"/>
      <c s="13"/>
      <c s="6">
        <f t="shared" si="6"/>
        <v>0</v>
      </c>
      <c s="13">
        <v>544</v>
      </c>
      <c s="24">
        <v>50333</v>
      </c>
      <c s="17">
        <v>1</v>
      </c>
      <c s="17" t="s">
        <v>1018</v>
      </c>
      <c s="17" t="s">
        <v>79</v>
      </c>
      <c s="9"/>
      <c s="4" t="s">
        <v>6</v>
      </c>
      <c s="10" t="s">
        <v>872</v>
      </c>
      <c s="4" t="s">
        <v>253</v>
      </c>
      <c s="4" t="s">
        <v>6</v>
      </c>
      <c s="17" t="s">
        <v>1019</v>
      </c>
      <c s="25" t="str">
        <f t="shared" si="7"/>
        <v>1.A FE</v>
      </c>
    </row>
    <row>
      <c r="B102" s="4" t="s">
        <v>942</v>
      </c>
      <c s="4" t="s">
        <v>1137</v>
      </c>
      <c s="10" t="s">
        <v>459</v>
      </c>
      <c s="17"/>
      <c s="24">
        <v>45371</v>
      </c>
      <c s="4" t="s">
        <v>782</v>
      </c>
      <c s="9"/>
      <c s="13">
        <v>49001</v>
      </c>
      <c s="13">
        <v>49001</v>
      </c>
      <c s="13">
        <v>48995</v>
      </c>
      <c s="13">
        <v>48998</v>
      </c>
      <c s="13"/>
      <c s="13">
        <v>3</v>
      </c>
      <c s="13"/>
      <c s="6">
        <f t="shared" si="5"/>
        <v>3</v>
      </c>
      <c s="13"/>
      <c s="13">
        <v>49001</v>
      </c>
      <c s="13"/>
      <c s="13"/>
      <c s="6">
        <f t="shared" si="6"/>
        <v>0</v>
      </c>
      <c s="13">
        <v>213</v>
      </c>
      <c s="24">
        <v>50333</v>
      </c>
      <c s="17">
        <v>1</v>
      </c>
      <c s="17" t="s">
        <v>81</v>
      </c>
      <c s="17" t="s">
        <v>79</v>
      </c>
      <c s="9"/>
      <c s="4" t="s">
        <v>6</v>
      </c>
      <c s="10" t="s">
        <v>872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103" s="4" t="s">
        <v>1286</v>
      </c>
      <c s="4" t="s">
        <v>1059</v>
      </c>
      <c s="10" t="s">
        <v>724</v>
      </c>
      <c s="17"/>
      <c s="24">
        <v>45371</v>
      </c>
      <c s="4" t="s">
        <v>782</v>
      </c>
      <c s="9"/>
      <c s="13">
        <v>564227</v>
      </c>
      <c s="13">
        <v>564227</v>
      </c>
      <c s="13">
        <v>564128</v>
      </c>
      <c s="13">
        <v>564166</v>
      </c>
      <c s="13"/>
      <c s="13">
        <v>62</v>
      </c>
      <c s="13"/>
      <c s="6">
        <f t="shared" si="5"/>
        <v>62</v>
      </c>
      <c s="13"/>
      <c s="13">
        <v>564227</v>
      </c>
      <c s="13"/>
      <c s="13"/>
      <c s="6">
        <f t="shared" si="6"/>
        <v>0</v>
      </c>
      <c s="13">
        <v>1687</v>
      </c>
      <c s="24">
        <v>50910</v>
      </c>
      <c s="17">
        <v>1</v>
      </c>
      <c s="17" t="s">
        <v>81</v>
      </c>
      <c s="17" t="s">
        <v>79</v>
      </c>
      <c s="9"/>
      <c s="4" t="s">
        <v>6</v>
      </c>
      <c s="10" t="s">
        <v>460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104" s="4" t="s">
        <v>278</v>
      </c>
      <c s="4" t="s">
        <v>461</v>
      </c>
      <c s="10" t="s">
        <v>536</v>
      </c>
      <c s="17"/>
      <c s="24">
        <v>45371</v>
      </c>
      <c s="4" t="s">
        <v>782</v>
      </c>
      <c s="9"/>
      <c s="13">
        <v>132759</v>
      </c>
      <c s="13">
        <v>132759</v>
      </c>
      <c s="13">
        <v>130721</v>
      </c>
      <c s="13">
        <v>131412</v>
      </c>
      <c s="13"/>
      <c s="13">
        <v>1347</v>
      </c>
      <c s="13"/>
      <c s="6">
        <f t="shared" si="5"/>
        <v>1347</v>
      </c>
      <c s="13"/>
      <c s="13">
        <v>132759</v>
      </c>
      <c s="13"/>
      <c s="13"/>
      <c s="6">
        <f t="shared" si="6"/>
        <v>0</v>
      </c>
      <c s="13">
        <v>484</v>
      </c>
      <c s="24">
        <v>50910</v>
      </c>
      <c s="17">
        <v>2</v>
      </c>
      <c s="17" t="s">
        <v>8</v>
      </c>
      <c s="17" t="s">
        <v>79</v>
      </c>
      <c s="9"/>
      <c s="4" t="s">
        <v>6</v>
      </c>
      <c s="10" t="s">
        <v>460</v>
      </c>
      <c s="4" t="s">
        <v>253</v>
      </c>
      <c s="4" t="s">
        <v>6</v>
      </c>
      <c s="17" t="s">
        <v>1019</v>
      </c>
      <c s="25" t="str">
        <f t="shared" si="7"/>
        <v>2.B FE</v>
      </c>
    </row>
    <row>
      <c r="B105" s="4" t="s">
        <v>695</v>
      </c>
      <c s="4" t="s">
        <v>790</v>
      </c>
      <c s="10" t="s">
        <v>873</v>
      </c>
      <c s="17"/>
      <c s="24">
        <v>45371</v>
      </c>
      <c s="4" t="s">
        <v>782</v>
      </c>
      <c s="9"/>
      <c s="13">
        <v>335216</v>
      </c>
      <c s="13">
        <v>335216</v>
      </c>
      <c s="13">
        <v>335130</v>
      </c>
      <c s="13">
        <v>335155</v>
      </c>
      <c s="13"/>
      <c s="13">
        <v>62</v>
      </c>
      <c s="13"/>
      <c s="6">
        <f t="shared" si="5"/>
        <v>62</v>
      </c>
      <c s="13"/>
      <c s="13">
        <v>335216</v>
      </c>
      <c s="13"/>
      <c s="13"/>
      <c s="6">
        <f t="shared" si="6"/>
        <v>0</v>
      </c>
      <c s="13">
        <v>2215</v>
      </c>
      <c s="24">
        <v>51095</v>
      </c>
      <c s="17">
        <v>1</v>
      </c>
      <c s="17" t="s">
        <v>1018</v>
      </c>
      <c s="17" t="s">
        <v>79</v>
      </c>
      <c s="9"/>
      <c s="4" t="s">
        <v>6</v>
      </c>
      <c s="10" t="s">
        <v>125</v>
      </c>
      <c s="4" t="s">
        <v>253</v>
      </c>
      <c s="4" t="s">
        <v>6</v>
      </c>
      <c s="17" t="s">
        <v>1019</v>
      </c>
      <c s="25" t="str">
        <f t="shared" si="7"/>
        <v>1.A FE</v>
      </c>
    </row>
    <row>
      <c r="B106" s="4" t="s">
        <v>1042</v>
      </c>
      <c s="4" t="s">
        <v>214</v>
      </c>
      <c s="10" t="s">
        <v>537</v>
      </c>
      <c s="17"/>
      <c s="24">
        <v>45371</v>
      </c>
      <c s="4" t="s">
        <v>782</v>
      </c>
      <c s="9"/>
      <c s="13">
        <v>335216</v>
      </c>
      <c s="13">
        <v>335216</v>
      </c>
      <c s="13">
        <v>335179</v>
      </c>
      <c s="13">
        <v>335189</v>
      </c>
      <c s="13"/>
      <c s="13">
        <v>27</v>
      </c>
      <c s="13"/>
      <c s="6">
        <f t="shared" si="5"/>
        <v>27</v>
      </c>
      <c s="13"/>
      <c s="13">
        <v>335216</v>
      </c>
      <c s="13"/>
      <c s="13"/>
      <c s="6">
        <f t="shared" si="6"/>
        <v>0</v>
      </c>
      <c s="13">
        <v>2349</v>
      </c>
      <c s="24">
        <v>51095</v>
      </c>
      <c s="17">
        <v>1</v>
      </c>
      <c s="17" t="s">
        <v>81</v>
      </c>
      <c s="17" t="s">
        <v>79</v>
      </c>
      <c s="9"/>
      <c s="4" t="s">
        <v>6</v>
      </c>
      <c s="10" t="s">
        <v>125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107" s="4" t="s">
        <v>30</v>
      </c>
      <c s="4" t="s">
        <v>629</v>
      </c>
      <c s="10" t="s">
        <v>308</v>
      </c>
      <c s="17"/>
      <c s="24">
        <v>45371</v>
      </c>
      <c s="4" t="s">
        <v>782</v>
      </c>
      <c s="9"/>
      <c s="13">
        <v>356560</v>
      </c>
      <c s="13">
        <v>356560</v>
      </c>
      <c s="13">
        <v>356519</v>
      </c>
      <c s="13">
        <v>356542</v>
      </c>
      <c s="13"/>
      <c s="13">
        <v>18</v>
      </c>
      <c s="13"/>
      <c s="6">
        <f t="shared" si="5"/>
        <v>18</v>
      </c>
      <c s="13"/>
      <c s="13">
        <v>356560</v>
      </c>
      <c s="13"/>
      <c s="13"/>
      <c s="6">
        <f t="shared" si="6"/>
        <v>0</v>
      </c>
      <c s="13">
        <v>3943</v>
      </c>
      <c s="24">
        <v>51795</v>
      </c>
      <c s="17">
        <v>1</v>
      </c>
      <c s="17" t="s">
        <v>81</v>
      </c>
      <c s="17" t="s">
        <v>79</v>
      </c>
      <c s="9"/>
      <c s="4" t="s">
        <v>6</v>
      </c>
      <c s="10" t="s">
        <v>462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108" s="4" t="s">
        <v>630</v>
      </c>
      <c s="4" t="s">
        <v>538</v>
      </c>
      <c s="10" t="s">
        <v>791</v>
      </c>
      <c s="17"/>
      <c s="24">
        <v>45371</v>
      </c>
      <c s="4" t="s">
        <v>782</v>
      </c>
      <c s="9"/>
      <c s="13">
        <v>196108</v>
      </c>
      <c s="13">
        <v>196108</v>
      </c>
      <c s="13">
        <v>196092</v>
      </c>
      <c s="13">
        <v>196097</v>
      </c>
      <c s="13"/>
      <c s="13">
        <v>11</v>
      </c>
      <c s="13"/>
      <c s="6">
        <f t="shared" si="5"/>
        <v>11</v>
      </c>
      <c s="13"/>
      <c s="13">
        <v>196108</v>
      </c>
      <c s="13"/>
      <c s="13"/>
      <c s="6">
        <f t="shared" si="6"/>
        <v>0</v>
      </c>
      <c s="13">
        <v>2523</v>
      </c>
      <c s="24">
        <v>51795</v>
      </c>
      <c s="17">
        <v>2</v>
      </c>
      <c s="17" t="s">
        <v>8</v>
      </c>
      <c s="17" t="s">
        <v>79</v>
      </c>
      <c s="9"/>
      <c s="4" t="s">
        <v>6</v>
      </c>
      <c s="10" t="s">
        <v>462</v>
      </c>
      <c s="4" t="s">
        <v>253</v>
      </c>
      <c s="4" t="s">
        <v>6</v>
      </c>
      <c s="17" t="s">
        <v>1019</v>
      </c>
      <c s="25" t="str">
        <f t="shared" si="7"/>
        <v>2.B FE</v>
      </c>
    </row>
    <row>
      <c r="B109" s="4" t="s">
        <v>964</v>
      </c>
      <c s="4" t="s">
        <v>1304</v>
      </c>
      <c s="10" t="s">
        <v>463</v>
      </c>
      <c s="17"/>
      <c s="24">
        <v>45296</v>
      </c>
      <c s="4" t="s">
        <v>626</v>
      </c>
      <c s="9"/>
      <c s="13">
        <v>135804</v>
      </c>
      <c s="13">
        <v>135804</v>
      </c>
      <c s="13">
        <v>135804</v>
      </c>
      <c s="13">
        <v>128898</v>
      </c>
      <c s="13">
        <v>6906</v>
      </c>
      <c s="13"/>
      <c s="13"/>
      <c s="6">
        <f t="shared" si="5"/>
        <v>6906</v>
      </c>
      <c s="13"/>
      <c s="13">
        <v>135804</v>
      </c>
      <c s="13"/>
      <c s="13"/>
      <c s="6">
        <f t="shared" si="6"/>
        <v>0</v>
      </c>
      <c s="13">
        <v>3096</v>
      </c>
      <c s="24">
        <v>45930</v>
      </c>
      <c s="17">
        <v>3</v>
      </c>
      <c s="17" t="s">
        <v>8</v>
      </c>
      <c s="17" t="s">
        <v>716</v>
      </c>
      <c s="9"/>
      <c s="4" t="s">
        <v>6</v>
      </c>
      <c s="10" t="s">
        <v>539</v>
      </c>
      <c s="10" t="s">
        <v>539</v>
      </c>
      <c s="4" t="s">
        <v>6</v>
      </c>
      <c s="17" t="s">
        <v>1019</v>
      </c>
      <c s="25" t="str">
        <f t="shared" si="7"/>
        <v>3.B PL</v>
      </c>
    </row>
    <row>
      <c r="B110" s="4" t="s">
        <v>1305</v>
      </c>
      <c s="4" t="s">
        <v>792</v>
      </c>
      <c s="10" t="s">
        <v>793</v>
      </c>
      <c s="17"/>
      <c s="24">
        <v>45366</v>
      </c>
      <c s="4" t="s">
        <v>195</v>
      </c>
      <c s="9"/>
      <c s="13">
        <v>5000000</v>
      </c>
      <c s="13">
        <v>5000000</v>
      </c>
      <c s="13">
        <v>4997250</v>
      </c>
      <c s="13">
        <v>4999898</v>
      </c>
      <c s="13"/>
      <c s="13">
        <v>102</v>
      </c>
      <c s="13"/>
      <c s="6">
        <f t="shared" si="5"/>
        <v>102</v>
      </c>
      <c s="13"/>
      <c s="13">
        <v>5000000</v>
      </c>
      <c s="13"/>
      <c s="13"/>
      <c s="6">
        <f t="shared" si="6"/>
        <v>0</v>
      </c>
      <c s="13">
        <v>96875</v>
      </c>
      <c s="24">
        <v>45366</v>
      </c>
      <c s="17">
        <v>1</v>
      </c>
      <c s="17" t="s">
        <v>428</v>
      </c>
      <c s="17" t="s">
        <v>79</v>
      </c>
      <c s="9"/>
      <c s="4" t="s">
        <v>540</v>
      </c>
      <c s="4" t="s">
        <v>392</v>
      </c>
      <c s="4" t="s">
        <v>6</v>
      </c>
      <c s="4" t="s">
        <v>6</v>
      </c>
      <c s="17" t="s">
        <v>1019</v>
      </c>
      <c s="25" t="str">
        <f t="shared" si="7"/>
        <v>1.G FE</v>
      </c>
    </row>
    <row>
      <c r="B111" s="4" t="s">
        <v>309</v>
      </c>
      <c s="4" t="s">
        <v>1220</v>
      </c>
      <c s="10" t="s">
        <v>1060</v>
      </c>
      <c s="17"/>
      <c s="24">
        <v>45343</v>
      </c>
      <c s="4" t="s">
        <v>359</v>
      </c>
      <c s="9"/>
      <c s="13">
        <v>1440135</v>
      </c>
      <c s="13">
        <v>1500000</v>
      </c>
      <c s="13">
        <v>1495815</v>
      </c>
      <c s="13">
        <v>1497945</v>
      </c>
      <c s="13"/>
      <c s="13">
        <v>87</v>
      </c>
      <c s="13"/>
      <c s="6">
        <f t="shared" si="5"/>
        <v>87</v>
      </c>
      <c s="13"/>
      <c s="13">
        <v>1498032</v>
      </c>
      <c s="13"/>
      <c s="13">
        <v>-57897</v>
      </c>
      <c s="6">
        <f t="shared" si="6"/>
        <v>-57897</v>
      </c>
      <c s="13">
        <v>20213</v>
      </c>
      <c s="24">
        <v>46472</v>
      </c>
      <c s="17">
        <v>1</v>
      </c>
      <c s="17" t="s">
        <v>671</v>
      </c>
      <c s="17" t="s">
        <v>79</v>
      </c>
      <c s="9"/>
      <c s="4" t="s">
        <v>874</v>
      </c>
      <c s="4" t="s">
        <v>464</v>
      </c>
      <c s="4" t="s">
        <v>6</v>
      </c>
      <c s="4" t="s">
        <v>6</v>
      </c>
      <c s="17" t="s">
        <v>1019</v>
      </c>
      <c s="25" t="str">
        <f t="shared" si="7"/>
        <v>1.D FE</v>
      </c>
    </row>
    <row>
      <c r="B112" s="4" t="s">
        <v>631</v>
      </c>
      <c s="4" t="s">
        <v>1138</v>
      </c>
      <c s="10" t="s">
        <v>794</v>
      </c>
      <c s="17"/>
      <c s="24">
        <v>45302</v>
      </c>
      <c s="4" t="s">
        <v>195</v>
      </c>
      <c s="9"/>
      <c s="13">
        <v>2000000</v>
      </c>
      <c s="13">
        <v>2000000</v>
      </c>
      <c s="13">
        <v>1998360</v>
      </c>
      <c s="13">
        <v>1999990</v>
      </c>
      <c s="13"/>
      <c s="13">
        <v>10</v>
      </c>
      <c s="13"/>
      <c s="6">
        <f t="shared" si="5"/>
        <v>10</v>
      </c>
      <c s="13"/>
      <c s="13">
        <v>2000000</v>
      </c>
      <c s="13"/>
      <c s="13"/>
      <c s="6">
        <f t="shared" si="6"/>
        <v>0</v>
      </c>
      <c s="13">
        <v>36000</v>
      </c>
      <c s="24">
        <v>45302</v>
      </c>
      <c s="17">
        <v>1</v>
      </c>
      <c s="17" t="s">
        <v>671</v>
      </c>
      <c s="17" t="s">
        <v>79</v>
      </c>
      <c s="9"/>
      <c s="4" t="s">
        <v>927</v>
      </c>
      <c s="10" t="s">
        <v>516</v>
      </c>
      <c s="4" t="s">
        <v>253</v>
      </c>
      <c s="4" t="s">
        <v>6</v>
      </c>
      <c s="17" t="s">
        <v>1019</v>
      </c>
      <c s="25" t="str">
        <f t="shared" si="7"/>
        <v>1.D FE</v>
      </c>
    </row>
    <row>
      <c r="B113" s="4" t="s">
        <v>965</v>
      </c>
      <c s="4" t="s">
        <v>126</v>
      </c>
      <c s="10" t="s">
        <v>1139</v>
      </c>
      <c s="17"/>
      <c s="24">
        <v>45360</v>
      </c>
      <c s="4" t="s">
        <v>782</v>
      </c>
      <c s="9"/>
      <c s="13">
        <v>450039</v>
      </c>
      <c s="13">
        <v>450039</v>
      </c>
      <c s="13">
        <v>450021</v>
      </c>
      <c s="13">
        <v>450034</v>
      </c>
      <c s="13"/>
      <c s="13">
        <v>5</v>
      </c>
      <c s="13"/>
      <c s="6">
        <f t="shared" si="5"/>
        <v>5</v>
      </c>
      <c s="13"/>
      <c s="13">
        <v>450039</v>
      </c>
      <c s="13"/>
      <c s="13"/>
      <c s="6">
        <f t="shared" si="6"/>
        <v>0</v>
      </c>
      <c s="13">
        <v>774</v>
      </c>
      <c s="24">
        <v>46486</v>
      </c>
      <c s="17">
        <v>1</v>
      </c>
      <c s="17" t="s">
        <v>1018</v>
      </c>
      <c s="17" t="s">
        <v>79</v>
      </c>
      <c s="9"/>
      <c s="4" t="s">
        <v>6</v>
      </c>
      <c s="10" t="s">
        <v>127</v>
      </c>
      <c s="4" t="s">
        <v>253</v>
      </c>
      <c s="4" t="s">
        <v>6</v>
      </c>
      <c s="17" t="s">
        <v>1019</v>
      </c>
      <c s="25" t="str">
        <f t="shared" si="7"/>
        <v>1.A FE</v>
      </c>
    </row>
    <row>
      <c r="B114" s="4" t="s">
        <v>44</v>
      </c>
      <c s="4" t="s">
        <v>465</v>
      </c>
      <c s="10" t="s">
        <v>1061</v>
      </c>
      <c s="17"/>
      <c s="24">
        <v>45336</v>
      </c>
      <c s="4" t="s">
        <v>246</v>
      </c>
      <c s="9"/>
      <c s="13">
        <v>4772800</v>
      </c>
      <c s="13">
        <v>5000000</v>
      </c>
      <c s="13">
        <v>5165300</v>
      </c>
      <c s="13">
        <v>5064416</v>
      </c>
      <c s="13"/>
      <c s="13">
        <v>-3427</v>
      </c>
      <c s="13"/>
      <c s="6">
        <f t="shared" si="5"/>
        <v>-3427</v>
      </c>
      <c s="13"/>
      <c s="13">
        <v>5060989</v>
      </c>
      <c s="13"/>
      <c s="13">
        <v>-288189</v>
      </c>
      <c s="6">
        <f t="shared" si="6"/>
        <v>-288189</v>
      </c>
      <c s="13">
        <v>87917</v>
      </c>
      <c s="24">
        <v>46218</v>
      </c>
      <c s="17">
        <v>2</v>
      </c>
      <c s="17" t="s">
        <v>8</v>
      </c>
      <c s="17" t="s">
        <v>79</v>
      </c>
      <c s="9"/>
      <c s="4" t="s">
        <v>795</v>
      </c>
      <c s="4" t="s">
        <v>393</v>
      </c>
      <c s="4" t="s">
        <v>6</v>
      </c>
      <c s="4" t="s">
        <v>6</v>
      </c>
      <c s="17" t="s">
        <v>1019</v>
      </c>
      <c s="25" t="str">
        <f t="shared" si="7"/>
        <v>2.B FE</v>
      </c>
    </row>
    <row>
      <c r="B115" s="4" t="s">
        <v>394</v>
      </c>
      <c s="4" t="s">
        <v>215</v>
      </c>
      <c s="10" t="s">
        <v>45</v>
      </c>
      <c s="17"/>
      <c s="24">
        <v>45362</v>
      </c>
      <c s="4" t="s">
        <v>262</v>
      </c>
      <c s="9"/>
      <c s="13">
        <v>5338765</v>
      </c>
      <c s="13">
        <v>5500000</v>
      </c>
      <c s="13">
        <v>5470410</v>
      </c>
      <c s="13">
        <v>5490240</v>
      </c>
      <c s="13"/>
      <c s="13">
        <v>828</v>
      </c>
      <c s="13"/>
      <c s="6">
        <f t="shared" si="5"/>
        <v>828</v>
      </c>
      <c s="13"/>
      <c s="13">
        <v>5491068</v>
      </c>
      <c s="13"/>
      <c s="13">
        <v>-152303</v>
      </c>
      <c s="6">
        <f t="shared" si="6"/>
        <v>-152303</v>
      </c>
      <c s="13">
        <v>113583</v>
      </c>
      <c s="24">
        <v>46066</v>
      </c>
      <c s="17">
        <v>2</v>
      </c>
      <c s="17" t="s">
        <v>8</v>
      </c>
      <c s="17" t="s">
        <v>79</v>
      </c>
      <c s="9"/>
      <c s="4" t="s">
        <v>216</v>
      </c>
      <c s="10" t="s">
        <v>541</v>
      </c>
      <c s="4" t="s">
        <v>6</v>
      </c>
      <c s="4" t="s">
        <v>6</v>
      </c>
      <c s="17" t="s">
        <v>1019</v>
      </c>
      <c s="25" t="str">
        <f t="shared" si="7"/>
        <v>2.B FE</v>
      </c>
    </row>
    <row>
      <c r="B116" s="4" t="s">
        <v>726</v>
      </c>
      <c s="4" t="s">
        <v>217</v>
      </c>
      <c s="10" t="s">
        <v>395</v>
      </c>
      <c s="17"/>
      <c s="24">
        <v>45371</v>
      </c>
      <c s="4" t="s">
        <v>782</v>
      </c>
      <c s="9"/>
      <c s="13">
        <v>265191</v>
      </c>
      <c s="13">
        <v>265191</v>
      </c>
      <c s="13">
        <v>265181</v>
      </c>
      <c s="13">
        <v>265180</v>
      </c>
      <c s="13"/>
      <c s="13">
        <v>11</v>
      </c>
      <c s="13"/>
      <c s="6">
        <f t="shared" si="5"/>
        <v>11</v>
      </c>
      <c s="13"/>
      <c s="13">
        <v>265191</v>
      </c>
      <c s="13"/>
      <c s="13"/>
      <c s="6">
        <f t="shared" si="6"/>
        <v>0</v>
      </c>
      <c s="13">
        <v>2153</v>
      </c>
      <c s="24">
        <v>51429</v>
      </c>
      <c s="17">
        <v>1</v>
      </c>
      <c s="17" t="s">
        <v>1018</v>
      </c>
      <c s="17" t="s">
        <v>79</v>
      </c>
      <c s="9"/>
      <c s="4" t="s">
        <v>6</v>
      </c>
      <c s="10" t="s">
        <v>796</v>
      </c>
      <c s="4" t="s">
        <v>253</v>
      </c>
      <c s="4" t="s">
        <v>6</v>
      </c>
      <c s="17" t="s">
        <v>1019</v>
      </c>
      <c s="25" t="str">
        <f t="shared" si="7"/>
        <v>1.A FE</v>
      </c>
    </row>
    <row>
      <c r="B117" s="4" t="s">
        <v>1062</v>
      </c>
      <c s="4" t="s">
        <v>218</v>
      </c>
      <c s="10" t="s">
        <v>1221</v>
      </c>
      <c s="17"/>
      <c s="24">
        <v>45371</v>
      </c>
      <c s="4" t="s">
        <v>782</v>
      </c>
      <c s="9"/>
      <c s="13">
        <v>249592</v>
      </c>
      <c s="13">
        <v>249592</v>
      </c>
      <c s="13">
        <v>249588</v>
      </c>
      <c s="13">
        <v>249585</v>
      </c>
      <c s="13"/>
      <c s="13">
        <v>7</v>
      </c>
      <c s="13"/>
      <c s="6">
        <f t="shared" si="5"/>
        <v>7</v>
      </c>
      <c s="13"/>
      <c s="13">
        <v>249592</v>
      </c>
      <c s="13"/>
      <c s="13"/>
      <c s="6">
        <f t="shared" si="6"/>
        <v>0</v>
      </c>
      <c s="13">
        <v>2228</v>
      </c>
      <c s="24">
        <v>51429</v>
      </c>
      <c s="17">
        <v>1</v>
      </c>
      <c s="17" t="s">
        <v>81</v>
      </c>
      <c s="17" t="s">
        <v>79</v>
      </c>
      <c s="9"/>
      <c s="4" t="s">
        <v>6</v>
      </c>
      <c s="10" t="s">
        <v>796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118" s="4" t="s">
        <v>310</v>
      </c>
      <c s="4" t="s">
        <v>128</v>
      </c>
      <c s="10" t="s">
        <v>311</v>
      </c>
      <c s="17"/>
      <c s="24">
        <v>45371</v>
      </c>
      <c s="4" t="s">
        <v>782</v>
      </c>
      <c s="9"/>
      <c s="13">
        <v>155995</v>
      </c>
      <c s="13">
        <v>155995</v>
      </c>
      <c s="13">
        <v>155984</v>
      </c>
      <c s="13">
        <v>155983</v>
      </c>
      <c s="13"/>
      <c s="13">
        <v>12</v>
      </c>
      <c s="13"/>
      <c s="6">
        <f t="shared" si="5"/>
        <v>12</v>
      </c>
      <c s="13"/>
      <c s="13">
        <v>155995</v>
      </c>
      <c s="13"/>
      <c s="13"/>
      <c s="6">
        <f t="shared" si="6"/>
        <v>0</v>
      </c>
      <c s="13">
        <v>1680</v>
      </c>
      <c s="24">
        <v>51429</v>
      </c>
      <c s="17">
        <v>2</v>
      </c>
      <c s="17" t="s">
        <v>8</v>
      </c>
      <c s="17" t="s">
        <v>79</v>
      </c>
      <c s="9"/>
      <c s="4" t="s">
        <v>6</v>
      </c>
      <c s="10" t="s">
        <v>796</v>
      </c>
      <c s="4" t="s">
        <v>253</v>
      </c>
      <c s="4" t="s">
        <v>6</v>
      </c>
      <c s="17" t="s">
        <v>1019</v>
      </c>
      <c s="25" t="str">
        <f t="shared" si="7"/>
        <v>2.B FE</v>
      </c>
    </row>
    <row>
      <c r="B119" s="4" t="s">
        <v>632</v>
      </c>
      <c s="4" t="s">
        <v>797</v>
      </c>
      <c s="10" t="s">
        <v>1306</v>
      </c>
      <c s="17"/>
      <c s="24">
        <v>45371</v>
      </c>
      <c s="4" t="s">
        <v>782</v>
      </c>
      <c s="9"/>
      <c s="13">
        <v>106530</v>
      </c>
      <c s="13">
        <v>106530</v>
      </c>
      <c s="13">
        <v>106529</v>
      </c>
      <c s="13">
        <v>106527</v>
      </c>
      <c s="13"/>
      <c s="13">
        <v>4</v>
      </c>
      <c s="13"/>
      <c s="6">
        <f t="shared" si="5"/>
        <v>4</v>
      </c>
      <c s="13"/>
      <c s="13">
        <v>106530</v>
      </c>
      <c s="13"/>
      <c s="13"/>
      <c s="6">
        <f t="shared" si="6"/>
        <v>0</v>
      </c>
      <c s="13">
        <v>558</v>
      </c>
      <c s="24">
        <v>53986</v>
      </c>
      <c s="17">
        <v>1</v>
      </c>
      <c s="17" t="s">
        <v>428</v>
      </c>
      <c s="17" t="s">
        <v>79</v>
      </c>
      <c s="9"/>
      <c s="4" t="s">
        <v>6</v>
      </c>
      <c s="4" t="s">
        <v>633</v>
      </c>
      <c s="4" t="s">
        <v>253</v>
      </c>
      <c s="4" t="s">
        <v>6</v>
      </c>
      <c s="17" t="s">
        <v>1019</v>
      </c>
      <c s="25" t="str">
        <f t="shared" si="7"/>
        <v>1.G FE</v>
      </c>
    </row>
    <row>
      <c r="B120" s="4" t="s">
        <v>966</v>
      </c>
      <c s="4" t="s">
        <v>1307</v>
      </c>
      <c s="10" t="s">
        <v>875</v>
      </c>
      <c s="17"/>
      <c s="24">
        <v>45382</v>
      </c>
      <c s="4" t="s">
        <v>626</v>
      </c>
      <c s="9"/>
      <c s="13">
        <v>745917</v>
      </c>
      <c s="13">
        <v>745917</v>
      </c>
      <c s="13">
        <v>813146</v>
      </c>
      <c s="13">
        <v>750591</v>
      </c>
      <c s="13"/>
      <c s="13">
        <v>-4674</v>
      </c>
      <c s="13"/>
      <c s="6">
        <f t="shared" si="5"/>
        <v>-4674</v>
      </c>
      <c s="13"/>
      <c s="13">
        <v>745917</v>
      </c>
      <c s="13"/>
      <c s="13"/>
      <c s="6">
        <f t="shared" si="6"/>
        <v>0</v>
      </c>
      <c s="13">
        <v>19261</v>
      </c>
      <c s="24">
        <v>45382</v>
      </c>
      <c s="17">
        <v>1</v>
      </c>
      <c s="17" t="s">
        <v>1093</v>
      </c>
      <c s="17" t="s">
        <v>79</v>
      </c>
      <c s="9"/>
      <c s="4" t="s">
        <v>6</v>
      </c>
      <c s="4" t="s">
        <v>219</v>
      </c>
      <c s="4" t="s">
        <v>6</v>
      </c>
      <c s="4" t="s">
        <v>6</v>
      </c>
      <c s="17" t="s">
        <v>1019</v>
      </c>
      <c s="25" t="str">
        <f t="shared" si="7"/>
        <v>1.E FE</v>
      </c>
    </row>
    <row>
      <c r="B121" s="4" t="s">
        <v>1308</v>
      </c>
      <c s="4" t="s">
        <v>129</v>
      </c>
      <c s="10" t="s">
        <v>130</v>
      </c>
      <c s="17"/>
      <c s="24">
        <v>45362</v>
      </c>
      <c s="4" t="s">
        <v>262</v>
      </c>
      <c s="9"/>
      <c s="13">
        <v>2390985</v>
      </c>
      <c s="13">
        <v>2450000</v>
      </c>
      <c s="13">
        <v>2415797</v>
      </c>
      <c s="13">
        <v>2435246</v>
      </c>
      <c s="13"/>
      <c s="13">
        <v>848</v>
      </c>
      <c s="13"/>
      <c s="6">
        <f t="shared" si="5"/>
        <v>848</v>
      </c>
      <c s="13"/>
      <c s="13">
        <v>2436094</v>
      </c>
      <c s="13"/>
      <c s="13">
        <v>-45110</v>
      </c>
      <c s="6">
        <f t="shared" si="6"/>
        <v>-45110</v>
      </c>
      <c s="13">
        <v>44100</v>
      </c>
      <c s="24">
        <v>46478</v>
      </c>
      <c s="17">
        <v>2</v>
      </c>
      <c s="17" t="s">
        <v>1018</v>
      </c>
      <c s="17" t="s">
        <v>79</v>
      </c>
      <c s="9"/>
      <c s="4" t="s">
        <v>6</v>
      </c>
      <c s="4" t="s">
        <v>46</v>
      </c>
      <c s="4" t="s">
        <v>6</v>
      </c>
      <c s="4" t="s">
        <v>6</v>
      </c>
      <c s="17" t="s">
        <v>1019</v>
      </c>
      <c s="25" t="str">
        <f t="shared" si="7"/>
        <v>2.A FE</v>
      </c>
    </row>
    <row>
      <c r="B122" s="4" t="s">
        <v>396</v>
      </c>
      <c s="4" t="s">
        <v>542</v>
      </c>
      <c s="10" t="s">
        <v>876</v>
      </c>
      <c s="17"/>
      <c s="24">
        <v>45345</v>
      </c>
      <c s="4" t="s">
        <v>1063</v>
      </c>
      <c s="9"/>
      <c s="13">
        <v>4842850</v>
      </c>
      <c s="13">
        <v>5000000</v>
      </c>
      <c s="13">
        <v>4841800</v>
      </c>
      <c s="13">
        <v>4955718</v>
      </c>
      <c s="13"/>
      <c s="13">
        <v>3552</v>
      </c>
      <c s="13"/>
      <c s="6">
        <f t="shared" si="5"/>
        <v>3552</v>
      </c>
      <c s="13"/>
      <c s="13">
        <v>4959271</v>
      </c>
      <c s="13"/>
      <c s="13">
        <v>-116421</v>
      </c>
      <c s="6">
        <f t="shared" si="6"/>
        <v>-116421</v>
      </c>
      <c s="13">
        <v>40417</v>
      </c>
      <c s="24">
        <v>45981</v>
      </c>
      <c s="17">
        <v>1</v>
      </c>
      <c s="17" t="s">
        <v>671</v>
      </c>
      <c s="17" t="s">
        <v>79</v>
      </c>
      <c s="9"/>
      <c s="4" t="s">
        <v>1140</v>
      </c>
      <c s="4" t="s">
        <v>967</v>
      </c>
      <c s="4" t="s">
        <v>6</v>
      </c>
      <c s="4" t="s">
        <v>6</v>
      </c>
      <c s="17" t="s">
        <v>1019</v>
      </c>
      <c s="25" t="str">
        <f t="shared" si="7"/>
        <v>1.D FE</v>
      </c>
    </row>
    <row>
      <c r="B123" s="4" t="s">
        <v>727</v>
      </c>
      <c s="4" t="s">
        <v>1141</v>
      </c>
      <c s="10" t="s">
        <v>728</v>
      </c>
      <c s="17"/>
      <c s="24">
        <v>45379</v>
      </c>
      <c s="4" t="s">
        <v>782</v>
      </c>
      <c s="9"/>
      <c s="13">
        <v>703394</v>
      </c>
      <c s="13">
        <v>703394</v>
      </c>
      <c s="13">
        <v>686194</v>
      </c>
      <c s="13">
        <v>703394</v>
      </c>
      <c s="13"/>
      <c s="13"/>
      <c s="13"/>
      <c s="6">
        <f t="shared" si="5"/>
        <v>0</v>
      </c>
      <c s="13"/>
      <c s="13">
        <v>703394</v>
      </c>
      <c s="13"/>
      <c s="13"/>
      <c s="6">
        <f t="shared" si="6"/>
        <v>0</v>
      </c>
      <c s="13">
        <v>5153</v>
      </c>
      <c s="24">
        <v>47185</v>
      </c>
      <c s="17">
        <v>1</v>
      </c>
      <c s="17" t="s">
        <v>81</v>
      </c>
      <c s="17" t="s">
        <v>79</v>
      </c>
      <c s="9"/>
      <c s="4" t="s">
        <v>6</v>
      </c>
      <c s="10" t="s">
        <v>968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124" s="4" t="s">
        <v>1064</v>
      </c>
      <c s="4" t="s">
        <v>1142</v>
      </c>
      <c s="10" t="s">
        <v>312</v>
      </c>
      <c s="17"/>
      <c s="24">
        <v>45379</v>
      </c>
      <c s="4" t="s">
        <v>782</v>
      </c>
      <c s="9"/>
      <c s="13">
        <v>381346</v>
      </c>
      <c s="13">
        <v>381346</v>
      </c>
      <c s="13">
        <v>378724</v>
      </c>
      <c s="13">
        <v>381346</v>
      </c>
      <c s="13"/>
      <c s="13"/>
      <c s="13"/>
      <c s="6">
        <f t="shared" si="5"/>
        <v>0</v>
      </c>
      <c s="13"/>
      <c s="13">
        <v>381346</v>
      </c>
      <c s="13"/>
      <c s="13"/>
      <c s="6">
        <f t="shared" si="6"/>
        <v>0</v>
      </c>
      <c s="13">
        <v>3115</v>
      </c>
      <c s="24">
        <v>47185</v>
      </c>
      <c s="17">
        <v>2</v>
      </c>
      <c s="17" t="s">
        <v>8</v>
      </c>
      <c s="17" t="s">
        <v>79</v>
      </c>
      <c s="9"/>
      <c s="4" t="s">
        <v>6</v>
      </c>
      <c s="10" t="s">
        <v>968</v>
      </c>
      <c s="4" t="s">
        <v>253</v>
      </c>
      <c s="4" t="s">
        <v>6</v>
      </c>
      <c s="17" t="s">
        <v>1019</v>
      </c>
      <c s="25" t="str">
        <f t="shared" si="7"/>
        <v>2.B FE</v>
      </c>
    </row>
    <row>
      <c r="B125" s="4" t="s">
        <v>47</v>
      </c>
      <c s="4" t="s">
        <v>397</v>
      </c>
      <c s="10" t="s">
        <v>1309</v>
      </c>
      <c s="17"/>
      <c s="24">
        <v>45379</v>
      </c>
      <c s="4" t="s">
        <v>782</v>
      </c>
      <c s="9"/>
      <c s="13">
        <v>943724</v>
      </c>
      <c s="13">
        <v>943724</v>
      </c>
      <c s="13">
        <v>943597</v>
      </c>
      <c s="13">
        <v>943664</v>
      </c>
      <c s="13"/>
      <c s="13">
        <v>61</v>
      </c>
      <c s="13"/>
      <c s="6">
        <f t="shared" si="5"/>
        <v>61</v>
      </c>
      <c s="13"/>
      <c s="13">
        <v>943724</v>
      </c>
      <c s="13"/>
      <c s="13"/>
      <c s="6">
        <f t="shared" si="6"/>
        <v>0</v>
      </c>
      <c s="13">
        <v>9218</v>
      </c>
      <c s="24">
        <v>50504</v>
      </c>
      <c s="17">
        <v>1</v>
      </c>
      <c s="17" t="s">
        <v>81</v>
      </c>
      <c s="17" t="s">
        <v>79</v>
      </c>
      <c s="9"/>
      <c s="4" t="s">
        <v>6</v>
      </c>
      <c s="10" t="s">
        <v>968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126" s="4" t="s">
        <v>398</v>
      </c>
      <c s="4" t="s">
        <v>131</v>
      </c>
      <c s="10" t="s">
        <v>729</v>
      </c>
      <c s="17"/>
      <c s="24">
        <v>45362</v>
      </c>
      <c s="10" t="s">
        <v>822</v>
      </c>
      <c s="9"/>
      <c s="13">
        <v>4084985</v>
      </c>
      <c s="13">
        <v>4159000</v>
      </c>
      <c s="13">
        <v>4149850</v>
      </c>
      <c s="13">
        <v>4152183</v>
      </c>
      <c s="13"/>
      <c s="13">
        <v>195</v>
      </c>
      <c s="13"/>
      <c s="6">
        <f t="shared" si="5"/>
        <v>195</v>
      </c>
      <c s="13"/>
      <c s="13">
        <v>4152377</v>
      </c>
      <c s="13"/>
      <c s="13">
        <v>-67392</v>
      </c>
      <c s="6">
        <f t="shared" si="6"/>
        <v>-67392</v>
      </c>
      <c s="13">
        <v>89913</v>
      </c>
      <c s="24">
        <v>47376</v>
      </c>
      <c s="17">
        <v>2</v>
      </c>
      <c s="17" t="s">
        <v>1018</v>
      </c>
      <c s="17" t="s">
        <v>79</v>
      </c>
      <c s="9"/>
      <c s="4" t="s">
        <v>1310</v>
      </c>
      <c s="4" t="s">
        <v>1311</v>
      </c>
      <c s="4" t="s">
        <v>6</v>
      </c>
      <c s="4" t="s">
        <v>6</v>
      </c>
      <c s="17" t="s">
        <v>1019</v>
      </c>
      <c s="25" t="str">
        <f t="shared" si="7"/>
        <v>2.A FE</v>
      </c>
    </row>
    <row>
      <c r="B127" s="4" t="s">
        <v>730</v>
      </c>
      <c s="4" t="s">
        <v>466</v>
      </c>
      <c s="10" t="s">
        <v>48</v>
      </c>
      <c s="17"/>
      <c s="24">
        <v>45364</v>
      </c>
      <c s="4" t="s">
        <v>626</v>
      </c>
      <c s="9"/>
      <c s="13">
        <v>222234</v>
      </c>
      <c s="13">
        <v>222234</v>
      </c>
      <c s="13">
        <v>228056</v>
      </c>
      <c s="13">
        <v>224315</v>
      </c>
      <c s="13"/>
      <c s="13">
        <v>-2080</v>
      </c>
      <c s="13"/>
      <c s="6">
        <f t="shared" si="5"/>
        <v>-2080</v>
      </c>
      <c s="13"/>
      <c s="13">
        <v>222234</v>
      </c>
      <c s="13"/>
      <c s="13"/>
      <c s="6">
        <f t="shared" si="6"/>
        <v>0</v>
      </c>
      <c s="13">
        <v>3334</v>
      </c>
      <c s="24">
        <v>46643</v>
      </c>
      <c s="17">
        <v>1</v>
      </c>
      <c s="17" t="s">
        <v>671</v>
      </c>
      <c s="17"/>
      <c s="9"/>
      <c s="4" t="s">
        <v>6</v>
      </c>
      <c s="4" t="s">
        <v>634</v>
      </c>
      <c s="10" t="s">
        <v>1222</v>
      </c>
      <c s="4" t="s">
        <v>6</v>
      </c>
      <c s="17" t="s">
        <v>1019</v>
      </c>
      <c s="25" t="str">
        <f t="shared" si="7"/>
        <v xml:space="preserve">1.D </v>
      </c>
    </row>
    <row>
      <c r="B128" s="4" t="s">
        <v>1223</v>
      </c>
      <c s="4" t="s">
        <v>1065</v>
      </c>
      <c s="10" t="s">
        <v>544</v>
      </c>
      <c s="17"/>
      <c s="24">
        <v>45348</v>
      </c>
      <c s="10" t="s">
        <v>822</v>
      </c>
      <c s="9"/>
      <c s="13">
        <v>968910</v>
      </c>
      <c s="13">
        <v>1000000</v>
      </c>
      <c s="13">
        <v>968460</v>
      </c>
      <c s="13">
        <v>991270</v>
      </c>
      <c s="13"/>
      <c s="13">
        <v>723</v>
      </c>
      <c s="13"/>
      <c s="6">
        <f t="shared" si="5"/>
        <v>723</v>
      </c>
      <c s="13"/>
      <c s="13">
        <v>991993</v>
      </c>
      <c s="13"/>
      <c s="13">
        <v>-23083</v>
      </c>
      <c s="6">
        <f t="shared" si="6"/>
        <v>-23083</v>
      </c>
      <c s="13">
        <v>9000</v>
      </c>
      <c s="24">
        <v>45971</v>
      </c>
      <c s="17">
        <v>1</v>
      </c>
      <c s="17" t="s">
        <v>351</v>
      </c>
      <c s="17" t="s">
        <v>79</v>
      </c>
      <c s="9"/>
      <c s="4" t="s">
        <v>180</v>
      </c>
      <c s="4" t="s">
        <v>1036</v>
      </c>
      <c s="4" t="s">
        <v>253</v>
      </c>
      <c s="4" t="s">
        <v>6</v>
      </c>
      <c s="17" t="s">
        <v>1019</v>
      </c>
      <c s="25" t="str">
        <f t="shared" si="7"/>
        <v>1.C FE</v>
      </c>
    </row>
    <row>
      <c r="B129" s="4" t="s">
        <v>220</v>
      </c>
      <c s="4" t="s">
        <v>546</v>
      </c>
      <c s="10" t="s">
        <v>798</v>
      </c>
      <c s="17"/>
      <c s="24">
        <v>45369</v>
      </c>
      <c s="4" t="s">
        <v>195</v>
      </c>
      <c s="9"/>
      <c s="13">
        <v>5000000</v>
      </c>
      <c s="13">
        <v>5000000</v>
      </c>
      <c s="13">
        <v>4995300</v>
      </c>
      <c s="13">
        <v>4999789</v>
      </c>
      <c s="13"/>
      <c s="13">
        <v>211</v>
      </c>
      <c s="13"/>
      <c s="6">
        <f t="shared" si="5"/>
        <v>211</v>
      </c>
      <c s="13"/>
      <c s="13">
        <v>5000000</v>
      </c>
      <c s="13"/>
      <c s="13"/>
      <c s="6">
        <f t="shared" si="6"/>
        <v>0</v>
      </c>
      <c s="13">
        <v>91250</v>
      </c>
      <c s="24">
        <v>45369</v>
      </c>
      <c s="17">
        <v>2</v>
      </c>
      <c s="17" t="s">
        <v>8</v>
      </c>
      <c s="17" t="s">
        <v>79</v>
      </c>
      <c s="9"/>
      <c s="4" t="s">
        <v>467</v>
      </c>
      <c s="4" t="s">
        <v>547</v>
      </c>
      <c s="4" t="s">
        <v>6</v>
      </c>
      <c s="4" t="s">
        <v>6</v>
      </c>
      <c s="17" t="s">
        <v>1019</v>
      </c>
      <c s="25" t="str">
        <f t="shared" si="7"/>
        <v>2.B FE</v>
      </c>
    </row>
    <row>
      <c r="B130" s="4" t="s">
        <v>548</v>
      </c>
      <c s="4" t="s">
        <v>1066</v>
      </c>
      <c s="10" t="s">
        <v>731</v>
      </c>
      <c s="17"/>
      <c s="24">
        <v>45323</v>
      </c>
      <c s="4" t="s">
        <v>195</v>
      </c>
      <c s="9"/>
      <c s="13">
        <v>15000000</v>
      </c>
      <c s="13">
        <v>15000000</v>
      </c>
      <c s="13">
        <v>14979150</v>
      </c>
      <c s="13">
        <v>14999631</v>
      </c>
      <c s="13"/>
      <c s="13">
        <v>369</v>
      </c>
      <c s="13"/>
      <c s="6">
        <f t="shared" si="5"/>
        <v>369</v>
      </c>
      <c s="13"/>
      <c s="13">
        <v>15000000</v>
      </c>
      <c s="13"/>
      <c s="13"/>
      <c s="6">
        <f t="shared" si="6"/>
        <v>0</v>
      </c>
      <c s="13">
        <v>266250</v>
      </c>
      <c s="24">
        <v>45323</v>
      </c>
      <c s="17">
        <v>1</v>
      </c>
      <c s="17" t="s">
        <v>81</v>
      </c>
      <c s="17" t="s">
        <v>79</v>
      </c>
      <c s="9"/>
      <c s="4" t="s">
        <v>6</v>
      </c>
      <c s="4" t="s">
        <v>1067</v>
      </c>
      <c s="10" t="s">
        <v>799</v>
      </c>
      <c s="4" t="s">
        <v>6</v>
      </c>
      <c s="17" t="s">
        <v>1019</v>
      </c>
      <c s="25" t="str">
        <f t="shared" si="7"/>
        <v>1.F FE</v>
      </c>
    </row>
    <row>
      <c r="B131" s="4" t="s">
        <v>877</v>
      </c>
      <c s="4" t="s">
        <v>969</v>
      </c>
      <c s="10" t="s">
        <v>399</v>
      </c>
      <c s="17"/>
      <c s="24">
        <v>45350</v>
      </c>
      <c s="4" t="s">
        <v>246</v>
      </c>
      <c s="9"/>
      <c s="13">
        <v>1755000</v>
      </c>
      <c s="13">
        <v>2000000</v>
      </c>
      <c s="13">
        <v>2000000</v>
      </c>
      <c s="13">
        <v>1790824</v>
      </c>
      <c s="13">
        <v>209176</v>
      </c>
      <c s="13"/>
      <c s="13"/>
      <c s="6">
        <f t="shared" si="5"/>
        <v>209176</v>
      </c>
      <c s="13"/>
      <c s="13">
        <v>2000000</v>
      </c>
      <c s="13"/>
      <c s="13">
        <v>-245000</v>
      </c>
      <c s="6">
        <f t="shared" si="6"/>
        <v>-245000</v>
      </c>
      <c s="13">
        <v>23556</v>
      </c>
      <c s="24">
        <v>47983</v>
      </c>
      <c s="17">
        <v>3</v>
      </c>
      <c s="17" t="s">
        <v>351</v>
      </c>
      <c s="17" t="s">
        <v>79</v>
      </c>
      <c s="9"/>
      <c s="4" t="s">
        <v>49</v>
      </c>
      <c s="10" t="s">
        <v>468</v>
      </c>
      <c s="4" t="s">
        <v>6</v>
      </c>
      <c s="4" t="s">
        <v>6</v>
      </c>
      <c s="17" t="s">
        <v>1019</v>
      </c>
      <c s="25" t="str">
        <f t="shared" si="7"/>
        <v>3.C FE</v>
      </c>
    </row>
    <row>
      <c r="B132" s="4" t="s">
        <v>1224</v>
      </c>
      <c s="4" t="s">
        <v>313</v>
      </c>
      <c s="10" t="s">
        <v>549</v>
      </c>
      <c s="17"/>
      <c s="24">
        <v>45371</v>
      </c>
      <c s="4" t="s">
        <v>782</v>
      </c>
      <c s="9"/>
      <c s="13">
        <v>242658</v>
      </c>
      <c s="13">
        <v>242658</v>
      </c>
      <c s="13">
        <v>242643</v>
      </c>
      <c s="13">
        <v>242650</v>
      </c>
      <c s="13"/>
      <c s="13">
        <v>8</v>
      </c>
      <c s="13"/>
      <c s="6">
        <f t="shared" si="5"/>
        <v>8</v>
      </c>
      <c s="13"/>
      <c s="13">
        <v>242658</v>
      </c>
      <c s="13"/>
      <c s="13"/>
      <c s="6">
        <f t="shared" si="6"/>
        <v>0</v>
      </c>
      <c s="13">
        <v>1853</v>
      </c>
      <c s="24">
        <v>51307</v>
      </c>
      <c s="17">
        <v>1</v>
      </c>
      <c s="17" t="s">
        <v>1018</v>
      </c>
      <c s="17" t="s">
        <v>79</v>
      </c>
      <c s="9"/>
      <c s="4" t="s">
        <v>6</v>
      </c>
      <c s="10" t="s">
        <v>800</v>
      </c>
      <c s="4" t="s">
        <v>253</v>
      </c>
      <c s="4" t="s">
        <v>6</v>
      </c>
      <c s="17" t="s">
        <v>1019</v>
      </c>
      <c s="25" t="str">
        <f t="shared" si="7"/>
        <v>1.A FE</v>
      </c>
    </row>
    <row>
      <c r="B133" s="4" t="s">
        <v>221</v>
      </c>
      <c s="4" t="s">
        <v>314</v>
      </c>
      <c s="10" t="s">
        <v>732</v>
      </c>
      <c s="17"/>
      <c s="24">
        <v>45371</v>
      </c>
      <c s="4" t="s">
        <v>782</v>
      </c>
      <c s="9"/>
      <c s="13">
        <v>254213</v>
      </c>
      <c s="13">
        <v>254213</v>
      </c>
      <c s="13">
        <v>254172</v>
      </c>
      <c s="13">
        <v>254188</v>
      </c>
      <c s="13"/>
      <c s="13">
        <v>25</v>
      </c>
      <c s="13"/>
      <c s="6">
        <f t="shared" si="5"/>
        <v>25</v>
      </c>
      <c s="13"/>
      <c s="13">
        <v>254213</v>
      </c>
      <c s="13"/>
      <c s="13"/>
      <c s="6">
        <f t="shared" si="6"/>
        <v>0</v>
      </c>
      <c s="13">
        <v>2069</v>
      </c>
      <c s="24">
        <v>51307</v>
      </c>
      <c s="17">
        <v>1</v>
      </c>
      <c s="17" t="s">
        <v>81</v>
      </c>
      <c s="17" t="s">
        <v>79</v>
      </c>
      <c s="9"/>
      <c s="4" t="s">
        <v>6</v>
      </c>
      <c s="10" t="s">
        <v>800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134" s="4" t="s">
        <v>550</v>
      </c>
      <c s="4" t="s">
        <v>1068</v>
      </c>
      <c s="10" t="s">
        <v>733</v>
      </c>
      <c s="17"/>
      <c s="24">
        <v>45371</v>
      </c>
      <c s="4" t="s">
        <v>782</v>
      </c>
      <c s="9"/>
      <c s="13">
        <v>157439</v>
      </c>
      <c s="13">
        <v>157439</v>
      </c>
      <c s="13">
        <v>157513</v>
      </c>
      <c s="13">
        <v>157461</v>
      </c>
      <c s="13"/>
      <c s="13">
        <v>-23</v>
      </c>
      <c s="13"/>
      <c s="6">
        <f t="shared" si="5"/>
        <v>-23</v>
      </c>
      <c s="13"/>
      <c s="13">
        <v>157439</v>
      </c>
      <c s="13"/>
      <c s="13"/>
      <c s="6">
        <f t="shared" si="6"/>
        <v>0</v>
      </c>
      <c s="13">
        <v>600</v>
      </c>
      <c s="24">
        <v>50241</v>
      </c>
      <c s="17">
        <v>1</v>
      </c>
      <c s="17" t="s">
        <v>81</v>
      </c>
      <c s="17" t="s">
        <v>79</v>
      </c>
      <c s="9"/>
      <c s="4" t="s">
        <v>6</v>
      </c>
      <c s="10" t="s">
        <v>1225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135" s="4" t="s">
        <v>878</v>
      </c>
      <c s="4" t="s">
        <v>551</v>
      </c>
      <c s="10" t="s">
        <v>1069</v>
      </c>
      <c s="17"/>
      <c s="24">
        <v>45371</v>
      </c>
      <c s="4" t="s">
        <v>782</v>
      </c>
      <c s="9"/>
      <c s="13">
        <v>73160</v>
      </c>
      <c s="13">
        <v>73160</v>
      </c>
      <c s="13">
        <v>73146</v>
      </c>
      <c s="13">
        <v>73155</v>
      </c>
      <c s="13"/>
      <c s="13">
        <v>5</v>
      </c>
      <c s="13"/>
      <c s="6">
        <f t="shared" si="5"/>
        <v>5</v>
      </c>
      <c s="13"/>
      <c s="13">
        <v>73160</v>
      </c>
      <c s="13"/>
      <c s="13"/>
      <c s="6">
        <f t="shared" si="6"/>
        <v>0</v>
      </c>
      <c s="13">
        <v>334</v>
      </c>
      <c s="24">
        <v>49815</v>
      </c>
      <c s="17">
        <v>1</v>
      </c>
      <c s="17" t="s">
        <v>81</v>
      </c>
      <c s="17" t="s">
        <v>79</v>
      </c>
      <c s="9"/>
      <c s="4" t="s">
        <v>6</v>
      </c>
      <c s="10" t="s">
        <v>1225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136" s="4" t="s">
        <v>1312</v>
      </c>
      <c s="4" t="s">
        <v>552</v>
      </c>
      <c s="10" t="s">
        <v>132</v>
      </c>
      <c s="17"/>
      <c s="24">
        <v>45371</v>
      </c>
      <c s="4" t="s">
        <v>782</v>
      </c>
      <c s="9"/>
      <c s="13">
        <v>131687</v>
      </c>
      <c s="13">
        <v>131687</v>
      </c>
      <c s="13">
        <v>130677</v>
      </c>
      <c s="13">
        <v>131542</v>
      </c>
      <c s="13"/>
      <c s="13">
        <v>145</v>
      </c>
      <c s="13"/>
      <c s="6">
        <f t="shared" si="5"/>
        <v>145</v>
      </c>
      <c s="13"/>
      <c s="13">
        <v>131687</v>
      </c>
      <c s="13"/>
      <c s="13"/>
      <c s="6">
        <f t="shared" si="6"/>
        <v>0</v>
      </c>
      <c s="13">
        <v>664</v>
      </c>
      <c s="24">
        <v>49815</v>
      </c>
      <c s="17">
        <v>2</v>
      </c>
      <c s="17" t="s">
        <v>8</v>
      </c>
      <c s="17" t="s">
        <v>79</v>
      </c>
      <c s="9"/>
      <c s="4" t="s">
        <v>6</v>
      </c>
      <c s="10" t="s">
        <v>1225</v>
      </c>
      <c s="4" t="s">
        <v>253</v>
      </c>
      <c s="4" t="s">
        <v>6</v>
      </c>
      <c s="17" t="s">
        <v>1019</v>
      </c>
      <c s="25" t="str">
        <f t="shared" si="7"/>
        <v>2.B FE</v>
      </c>
    </row>
    <row>
      <c r="B137" s="4" t="s">
        <v>315</v>
      </c>
      <c s="4" t="s">
        <v>1313</v>
      </c>
      <c s="10" t="s">
        <v>400</v>
      </c>
      <c s="17"/>
      <c s="24">
        <v>45371</v>
      </c>
      <c s="4" t="s">
        <v>782</v>
      </c>
      <c s="9"/>
      <c s="13">
        <v>195204</v>
      </c>
      <c s="13">
        <v>195204</v>
      </c>
      <c s="13">
        <v>195160</v>
      </c>
      <c s="13">
        <v>195187</v>
      </c>
      <c s="13"/>
      <c s="13">
        <v>18</v>
      </c>
      <c s="13"/>
      <c s="6">
        <f t="shared" si="5"/>
        <v>18</v>
      </c>
      <c s="13"/>
      <c s="13">
        <v>195204</v>
      </c>
      <c s="13"/>
      <c s="13"/>
      <c s="6">
        <f t="shared" si="6"/>
        <v>0</v>
      </c>
      <c s="13">
        <v>433</v>
      </c>
      <c s="24">
        <v>50364</v>
      </c>
      <c s="17">
        <v>1</v>
      </c>
      <c s="17" t="s">
        <v>81</v>
      </c>
      <c s="17" t="s">
        <v>79</v>
      </c>
      <c s="9"/>
      <c s="4" t="s">
        <v>6</v>
      </c>
      <c s="10" t="s">
        <v>800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138" s="4" t="s">
        <v>879</v>
      </c>
      <c s="4" t="s">
        <v>1314</v>
      </c>
      <c s="10" t="s">
        <v>553</v>
      </c>
      <c s="17"/>
      <c s="24">
        <v>45371</v>
      </c>
      <c s="4" t="s">
        <v>782</v>
      </c>
      <c s="9"/>
      <c s="13">
        <v>134203</v>
      </c>
      <c s="13">
        <v>134203</v>
      </c>
      <c s="13">
        <v>134185</v>
      </c>
      <c s="13">
        <v>134196</v>
      </c>
      <c s="13"/>
      <c s="13">
        <v>7</v>
      </c>
      <c s="13"/>
      <c s="6">
        <f t="shared" si="5"/>
        <v>7</v>
      </c>
      <c s="13"/>
      <c s="13">
        <v>134203</v>
      </c>
      <c s="13"/>
      <c s="13"/>
      <c s="6">
        <f t="shared" si="6"/>
        <v>0</v>
      </c>
      <c s="13">
        <v>397</v>
      </c>
      <c s="24">
        <v>50364</v>
      </c>
      <c s="17">
        <v>2</v>
      </c>
      <c s="17" t="s">
        <v>8</v>
      </c>
      <c s="17" t="s">
        <v>79</v>
      </c>
      <c s="9"/>
      <c s="4" t="s">
        <v>6</v>
      </c>
      <c s="10" t="s">
        <v>800</v>
      </c>
      <c s="4" t="s">
        <v>253</v>
      </c>
      <c s="4" t="s">
        <v>6</v>
      </c>
      <c s="17" t="s">
        <v>1019</v>
      </c>
      <c s="25" t="str">
        <f t="shared" si="7"/>
        <v>2.B FE</v>
      </c>
    </row>
    <row>
      <c r="B139" s="4" t="s">
        <v>1226</v>
      </c>
      <c s="4" t="s">
        <v>401</v>
      </c>
      <c s="10" t="s">
        <v>1315</v>
      </c>
      <c s="17"/>
      <c s="24">
        <v>45371</v>
      </c>
      <c s="4" t="s">
        <v>782</v>
      </c>
      <c s="9"/>
      <c s="13">
        <v>367040</v>
      </c>
      <c s="13">
        <v>367040</v>
      </c>
      <c s="13">
        <v>367026</v>
      </c>
      <c s="13">
        <v>367033</v>
      </c>
      <c s="13"/>
      <c s="13">
        <v>7</v>
      </c>
      <c s="13"/>
      <c s="6">
        <f t="shared" si="5"/>
        <v>7</v>
      </c>
      <c s="13"/>
      <c s="13">
        <v>367040</v>
      </c>
      <c s="13"/>
      <c s="13"/>
      <c s="6">
        <f t="shared" si="6"/>
        <v>0</v>
      </c>
      <c s="13">
        <v>1102</v>
      </c>
      <c s="24">
        <v>50668</v>
      </c>
      <c s="17">
        <v>1</v>
      </c>
      <c s="17" t="s">
        <v>81</v>
      </c>
      <c s="17" t="s">
        <v>79</v>
      </c>
      <c s="9"/>
      <c s="4" t="s">
        <v>6</v>
      </c>
      <c s="10" t="s">
        <v>1070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140" s="4" t="s">
        <v>222</v>
      </c>
      <c s="4" t="s">
        <v>402</v>
      </c>
      <c s="10" t="s">
        <v>635</v>
      </c>
      <c s="17"/>
      <c s="24">
        <v>45371</v>
      </c>
      <c s="4" t="s">
        <v>782</v>
      </c>
      <c s="9"/>
      <c s="13">
        <v>293632</v>
      </c>
      <c s="13">
        <v>293632</v>
      </c>
      <c s="13">
        <v>293631</v>
      </c>
      <c s="13">
        <v>293632</v>
      </c>
      <c s="13"/>
      <c s="13"/>
      <c s="13"/>
      <c s="6">
        <f t="shared" si="5"/>
        <v>0</v>
      </c>
      <c s="13"/>
      <c s="13">
        <v>293632</v>
      </c>
      <c s="13"/>
      <c s="13"/>
      <c s="6">
        <f t="shared" si="6"/>
        <v>0</v>
      </c>
      <c s="13">
        <v>955</v>
      </c>
      <c s="24">
        <v>50668</v>
      </c>
      <c s="17">
        <v>2</v>
      </c>
      <c s="17" t="s">
        <v>8</v>
      </c>
      <c s="17" t="s">
        <v>79</v>
      </c>
      <c s="9"/>
      <c s="4" t="s">
        <v>6</v>
      </c>
      <c s="10" t="s">
        <v>1070</v>
      </c>
      <c s="4" t="s">
        <v>253</v>
      </c>
      <c s="4" t="s">
        <v>6</v>
      </c>
      <c s="17" t="s">
        <v>1019</v>
      </c>
      <c s="25" t="str">
        <f t="shared" si="7"/>
        <v>2.B FE</v>
      </c>
    </row>
    <row>
      <c r="B141" s="4" t="s">
        <v>554</v>
      </c>
      <c s="4" t="s">
        <v>801</v>
      </c>
      <c s="10" t="s">
        <v>469</v>
      </c>
      <c s="17"/>
      <c s="24">
        <v>45371</v>
      </c>
      <c s="4" t="s">
        <v>782</v>
      </c>
      <c s="9"/>
      <c s="13">
        <v>612717</v>
      </c>
      <c s="13">
        <v>612717</v>
      </c>
      <c s="13">
        <v>612583</v>
      </c>
      <c s="13">
        <v>612672</v>
      </c>
      <c s="13"/>
      <c s="13">
        <v>45</v>
      </c>
      <c s="13"/>
      <c s="6">
        <f t="shared" si="5"/>
        <v>45</v>
      </c>
      <c s="13"/>
      <c s="13">
        <v>612717</v>
      </c>
      <c s="13"/>
      <c s="13"/>
      <c s="6">
        <f t="shared" si="6"/>
        <v>0</v>
      </c>
      <c s="13">
        <v>5033</v>
      </c>
      <c s="24">
        <v>49694</v>
      </c>
      <c s="17">
        <v>1</v>
      </c>
      <c s="17" t="s">
        <v>81</v>
      </c>
      <c s="17" t="s">
        <v>79</v>
      </c>
      <c s="9"/>
      <c s="4" t="s">
        <v>6</v>
      </c>
      <c s="10" t="s">
        <v>1225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142" s="4" t="s">
        <v>880</v>
      </c>
      <c s="4" t="s">
        <v>802</v>
      </c>
      <c s="10" t="s">
        <v>1227</v>
      </c>
      <c s="17"/>
      <c s="24">
        <v>45371</v>
      </c>
      <c s="4" t="s">
        <v>782</v>
      </c>
      <c s="9"/>
      <c s="13">
        <v>1659442</v>
      </c>
      <c s="13">
        <v>1659442</v>
      </c>
      <c s="13">
        <v>1665765</v>
      </c>
      <c s="13">
        <v>1659795</v>
      </c>
      <c s="13"/>
      <c s="13">
        <v>-353</v>
      </c>
      <c s="13"/>
      <c s="6">
        <f t="shared" si="5"/>
        <v>-353</v>
      </c>
      <c s="13"/>
      <c s="13">
        <v>1659442</v>
      </c>
      <c s="13"/>
      <c s="13"/>
      <c s="6">
        <f t="shared" si="6"/>
        <v>0</v>
      </c>
      <c s="13">
        <v>15027</v>
      </c>
      <c s="24">
        <v>49694</v>
      </c>
      <c s="17">
        <v>2</v>
      </c>
      <c s="17" t="s">
        <v>8</v>
      </c>
      <c s="17" t="s">
        <v>79</v>
      </c>
      <c s="9"/>
      <c s="4" t="s">
        <v>6</v>
      </c>
      <c s="10" t="s">
        <v>1225</v>
      </c>
      <c s="4" t="s">
        <v>253</v>
      </c>
      <c s="4" t="s">
        <v>6</v>
      </c>
      <c s="17" t="s">
        <v>1019</v>
      </c>
      <c s="25" t="str">
        <f t="shared" si="7"/>
        <v>2.B FE</v>
      </c>
    </row>
    <row>
      <c r="B143" s="4" t="s">
        <v>1228</v>
      </c>
      <c s="4" t="s">
        <v>1143</v>
      </c>
      <c s="10" t="s">
        <v>133</v>
      </c>
      <c s="17"/>
      <c s="24">
        <v>45371</v>
      </c>
      <c s="4" t="s">
        <v>782</v>
      </c>
      <c s="9"/>
      <c s="13">
        <v>255831</v>
      </c>
      <c s="13">
        <v>255831</v>
      </c>
      <c s="13">
        <v>255761</v>
      </c>
      <c s="13">
        <v>255783</v>
      </c>
      <c s="13"/>
      <c s="13">
        <v>49</v>
      </c>
      <c s="13"/>
      <c s="6">
        <f t="shared" si="5"/>
        <v>49</v>
      </c>
      <c s="13"/>
      <c s="13">
        <v>255831</v>
      </c>
      <c s="13"/>
      <c s="13"/>
      <c s="6">
        <f t="shared" si="6"/>
        <v>0</v>
      </c>
      <c s="13">
        <v>2475</v>
      </c>
      <c s="24">
        <v>50971</v>
      </c>
      <c s="17">
        <v>1</v>
      </c>
      <c s="17" t="s">
        <v>1018</v>
      </c>
      <c s="17" t="s">
        <v>79</v>
      </c>
      <c s="9"/>
      <c s="4" t="s">
        <v>6</v>
      </c>
      <c s="10" t="s">
        <v>1070</v>
      </c>
      <c s="4" t="s">
        <v>253</v>
      </c>
      <c s="4" t="s">
        <v>6</v>
      </c>
      <c s="17" t="s">
        <v>1019</v>
      </c>
      <c s="25" t="str">
        <f t="shared" si="7"/>
        <v>1.A FE</v>
      </c>
    </row>
    <row>
      <c r="B144" s="4" t="s">
        <v>223</v>
      </c>
      <c s="4" t="s">
        <v>1144</v>
      </c>
      <c s="10" t="s">
        <v>970</v>
      </c>
      <c s="17"/>
      <c s="24">
        <v>45371</v>
      </c>
      <c s="4" t="s">
        <v>782</v>
      </c>
      <c s="9"/>
      <c s="13">
        <v>255831</v>
      </c>
      <c s="13">
        <v>255831</v>
      </c>
      <c s="13">
        <v>255780</v>
      </c>
      <c s="13">
        <v>255795</v>
      </c>
      <c s="13"/>
      <c s="13">
        <v>36</v>
      </c>
      <c s="13"/>
      <c s="6">
        <f t="shared" si="5"/>
        <v>36</v>
      </c>
      <c s="13"/>
      <c s="13">
        <v>255831</v>
      </c>
      <c s="13"/>
      <c s="13"/>
      <c s="6">
        <f t="shared" si="6"/>
        <v>0</v>
      </c>
      <c s="13">
        <v>2683</v>
      </c>
      <c s="24">
        <v>50971</v>
      </c>
      <c s="17">
        <v>1</v>
      </c>
      <c s="17" t="s">
        <v>81</v>
      </c>
      <c s="17" t="s">
        <v>79</v>
      </c>
      <c s="9"/>
      <c s="4" t="s">
        <v>6</v>
      </c>
      <c s="10" t="s">
        <v>1070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145" s="4" t="s">
        <v>636</v>
      </c>
      <c s="4" t="s">
        <v>971</v>
      </c>
      <c s="10" t="s">
        <v>470</v>
      </c>
      <c s="17"/>
      <c s="24">
        <v>45371</v>
      </c>
      <c s="4" t="s">
        <v>782</v>
      </c>
      <c s="9"/>
      <c s="13">
        <v>5000</v>
      </c>
      <c s="13">
        <v>5000</v>
      </c>
      <c s="13">
        <v>5000</v>
      </c>
      <c s="13">
        <v>5000</v>
      </c>
      <c s="13"/>
      <c s="13"/>
      <c s="13"/>
      <c s="6">
        <f t="shared" si="5"/>
        <v>0</v>
      </c>
      <c s="13"/>
      <c s="13">
        <v>5000</v>
      </c>
      <c s="13"/>
      <c s="13"/>
      <c s="6">
        <f t="shared" si="6"/>
        <v>0</v>
      </c>
      <c s="13">
        <v>36</v>
      </c>
      <c s="24">
        <v>54808</v>
      </c>
      <c s="17">
        <v>2</v>
      </c>
      <c s="17" t="s">
        <v>8</v>
      </c>
      <c s="17" t="s">
        <v>79</v>
      </c>
      <c s="9"/>
      <c s="4" t="s">
        <v>6</v>
      </c>
      <c s="10" t="s">
        <v>403</v>
      </c>
      <c s="4" t="s">
        <v>253</v>
      </c>
      <c s="4" t="s">
        <v>6</v>
      </c>
      <c s="17" t="s">
        <v>1019</v>
      </c>
      <c s="25" t="str">
        <f t="shared" si="7"/>
        <v>2.B FE</v>
      </c>
    </row>
    <row>
      <c r="B146" s="4" t="s">
        <v>972</v>
      </c>
      <c s="4" t="s">
        <v>881</v>
      </c>
      <c s="10" t="s">
        <v>973</v>
      </c>
      <c s="17"/>
      <c s="24">
        <v>45371</v>
      </c>
      <c s="4" t="s">
        <v>782</v>
      </c>
      <c s="9"/>
      <c s="13">
        <v>25000</v>
      </c>
      <c s="13">
        <v>25000</v>
      </c>
      <c s="13">
        <v>25000</v>
      </c>
      <c s="13">
        <v>25000</v>
      </c>
      <c s="13"/>
      <c s="13"/>
      <c s="13"/>
      <c s="6">
        <f t="shared" si="5"/>
        <v>0</v>
      </c>
      <c s="13"/>
      <c s="13">
        <v>25000</v>
      </c>
      <c s="13"/>
      <c s="13"/>
      <c s="6">
        <f t="shared" si="6"/>
        <v>0</v>
      </c>
      <c s="13">
        <v>110</v>
      </c>
      <c s="24">
        <v>55385</v>
      </c>
      <c s="17">
        <v>2</v>
      </c>
      <c s="17" t="s">
        <v>8</v>
      </c>
      <c s="17" t="s">
        <v>79</v>
      </c>
      <c s="9"/>
      <c s="4" t="s">
        <v>6</v>
      </c>
      <c s="10" t="s">
        <v>316</v>
      </c>
      <c s="4" t="s">
        <v>253</v>
      </c>
      <c s="4" t="s">
        <v>6</v>
      </c>
      <c s="17" t="s">
        <v>1019</v>
      </c>
      <c s="25" t="str">
        <f t="shared" si="7"/>
        <v>2.B FE</v>
      </c>
    </row>
    <row>
      <c r="B147" s="4" t="s">
        <v>1316</v>
      </c>
      <c s="4" t="s">
        <v>1145</v>
      </c>
      <c s="10" t="s">
        <v>637</v>
      </c>
      <c s="17"/>
      <c s="24">
        <v>45349</v>
      </c>
      <c s="4" t="s">
        <v>195</v>
      </c>
      <c s="9"/>
      <c s="13">
        <v>3000000</v>
      </c>
      <c s="13">
        <v>3000000</v>
      </c>
      <c s="13">
        <v>3000000</v>
      </c>
      <c s="13">
        <v>3000000</v>
      </c>
      <c s="13"/>
      <c s="13"/>
      <c s="13"/>
      <c s="6">
        <f t="shared" si="5"/>
        <v>0</v>
      </c>
      <c s="13"/>
      <c s="13">
        <v>3000000</v>
      </c>
      <c s="13"/>
      <c s="13"/>
      <c s="6">
        <f t="shared" si="6"/>
        <v>0</v>
      </c>
      <c s="13">
        <v>53145</v>
      </c>
      <c s="24">
        <v>45349</v>
      </c>
      <c s="17">
        <v>2</v>
      </c>
      <c s="17" t="s">
        <v>8</v>
      </c>
      <c s="17" t="s">
        <v>79</v>
      </c>
      <c s="9"/>
      <c s="4" t="s">
        <v>974</v>
      </c>
      <c s="4" t="s">
        <v>471</v>
      </c>
      <c s="4" t="s">
        <v>6</v>
      </c>
      <c s="4" t="s">
        <v>6</v>
      </c>
      <c s="17" t="s">
        <v>1019</v>
      </c>
      <c s="25" t="str">
        <f t="shared" si="7"/>
        <v>2.B FE</v>
      </c>
    </row>
    <row>
      <c r="B148" s="4" t="s">
        <v>555</v>
      </c>
      <c s="4" t="s">
        <v>224</v>
      </c>
      <c s="10" t="s">
        <v>556</v>
      </c>
      <c s="17"/>
      <c s="24">
        <v>45371</v>
      </c>
      <c s="4" t="s">
        <v>782</v>
      </c>
      <c s="9"/>
      <c s="13">
        <v>320000</v>
      </c>
      <c s="13">
        <v>320000</v>
      </c>
      <c s="13">
        <v>319861</v>
      </c>
      <c s="13">
        <v>319918</v>
      </c>
      <c s="13"/>
      <c s="13">
        <v>82</v>
      </c>
      <c s="13"/>
      <c s="6">
        <f t="shared" si="5"/>
        <v>82</v>
      </c>
      <c s="13"/>
      <c s="13">
        <v>320000</v>
      </c>
      <c s="13"/>
      <c s="13"/>
      <c s="6">
        <f t="shared" si="6"/>
        <v>0</v>
      </c>
      <c s="13">
        <v>1115</v>
      </c>
      <c s="24">
        <v>53194</v>
      </c>
      <c s="17">
        <v>1</v>
      </c>
      <c s="17" t="s">
        <v>81</v>
      </c>
      <c s="17" t="s">
        <v>79</v>
      </c>
      <c s="9"/>
      <c s="4" t="s">
        <v>6</v>
      </c>
      <c s="10" t="s">
        <v>50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149" s="4" t="s">
        <v>882</v>
      </c>
      <c s="4" t="s">
        <v>883</v>
      </c>
      <c s="10" t="s">
        <v>803</v>
      </c>
      <c s="17"/>
      <c s="24">
        <v>45371</v>
      </c>
      <c s="4" t="s">
        <v>782</v>
      </c>
      <c s="9"/>
      <c s="13">
        <v>82500</v>
      </c>
      <c s="13">
        <v>82500</v>
      </c>
      <c s="13">
        <v>82490</v>
      </c>
      <c s="13">
        <v>82493</v>
      </c>
      <c s="13"/>
      <c s="13">
        <v>7</v>
      </c>
      <c s="13"/>
      <c s="6">
        <f t="shared" si="5"/>
        <v>7</v>
      </c>
      <c s="13"/>
      <c s="13">
        <v>82500</v>
      </c>
      <c s="13"/>
      <c s="13"/>
      <c s="6">
        <f t="shared" si="6"/>
        <v>0</v>
      </c>
      <c s="13">
        <v>227</v>
      </c>
      <c s="24">
        <v>53378</v>
      </c>
      <c s="17">
        <v>1</v>
      </c>
      <c s="17" t="s">
        <v>81</v>
      </c>
      <c s="17" t="s">
        <v>79</v>
      </c>
      <c s="9"/>
      <c s="4" t="s">
        <v>6</v>
      </c>
      <c s="10" t="s">
        <v>1317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150" s="4" t="s">
        <v>1229</v>
      </c>
      <c s="4" t="s">
        <v>51</v>
      </c>
      <c s="10" t="s">
        <v>472</v>
      </c>
      <c s="17"/>
      <c s="24">
        <v>45371</v>
      </c>
      <c s="4" t="s">
        <v>782</v>
      </c>
      <c s="9"/>
      <c s="13">
        <v>262500</v>
      </c>
      <c s="13">
        <v>262500</v>
      </c>
      <c s="13">
        <v>262395</v>
      </c>
      <c s="13">
        <v>262435</v>
      </c>
      <c s="13"/>
      <c s="13">
        <v>65</v>
      </c>
      <c s="13"/>
      <c s="6">
        <f t="shared" si="5"/>
        <v>65</v>
      </c>
      <c s="13"/>
      <c s="13">
        <v>262500</v>
      </c>
      <c s="13"/>
      <c s="13"/>
      <c s="6">
        <f t="shared" si="6"/>
        <v>0</v>
      </c>
      <c s="13">
        <v>897</v>
      </c>
      <c s="24">
        <v>53225</v>
      </c>
      <c s="17">
        <v>1</v>
      </c>
      <c s="17" t="s">
        <v>81</v>
      </c>
      <c s="17" t="s">
        <v>79</v>
      </c>
      <c s="9"/>
      <c s="4" t="s">
        <v>6</v>
      </c>
      <c s="10" t="s">
        <v>734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151" s="4" t="s">
        <v>225</v>
      </c>
      <c s="4" t="s">
        <v>804</v>
      </c>
      <c s="10" t="s">
        <v>1146</v>
      </c>
      <c s="17"/>
      <c s="24">
        <v>45371</v>
      </c>
      <c s="4" t="s">
        <v>782</v>
      </c>
      <c s="9"/>
      <c s="13">
        <v>376463</v>
      </c>
      <c s="13">
        <v>376463</v>
      </c>
      <c s="13">
        <v>377803</v>
      </c>
      <c s="13">
        <v>377286</v>
      </c>
      <c s="13"/>
      <c s="13">
        <v>-824</v>
      </c>
      <c s="13"/>
      <c s="6">
        <f t="shared" si="5"/>
        <v>-824</v>
      </c>
      <c s="13"/>
      <c s="13">
        <v>376463</v>
      </c>
      <c s="13"/>
      <c s="13"/>
      <c s="6">
        <f t="shared" si="6"/>
        <v>0</v>
      </c>
      <c s="13">
        <v>1688</v>
      </c>
      <c s="24">
        <v>53195</v>
      </c>
      <c s="17">
        <v>1</v>
      </c>
      <c s="17" t="s">
        <v>81</v>
      </c>
      <c s="17" t="s">
        <v>79</v>
      </c>
      <c s="9"/>
      <c s="4" t="s">
        <v>6</v>
      </c>
      <c s="10" t="s">
        <v>805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152" s="4" t="s">
        <v>557</v>
      </c>
      <c s="4" t="s">
        <v>884</v>
      </c>
      <c s="4" t="s">
        <v>1147</v>
      </c>
      <c s="17"/>
      <c s="24">
        <v>45336</v>
      </c>
      <c s="4" t="s">
        <v>195</v>
      </c>
      <c s="9"/>
      <c s="13">
        <v>5000000</v>
      </c>
      <c s="13">
        <v>5000000</v>
      </c>
      <c s="13">
        <v>4987800</v>
      </c>
      <c s="13">
        <v>4999707</v>
      </c>
      <c s="13"/>
      <c s="13">
        <v>293</v>
      </c>
      <c s="13"/>
      <c s="6">
        <f t="shared" si="5"/>
        <v>293</v>
      </c>
      <c s="13"/>
      <c s="13">
        <v>5000000</v>
      </c>
      <c s="13"/>
      <c s="13"/>
      <c s="6">
        <f t="shared" si="6"/>
        <v>0</v>
      </c>
      <c s="13">
        <v>81250</v>
      </c>
      <c s="24">
        <v>45336</v>
      </c>
      <c s="17">
        <v>1</v>
      </c>
      <c s="17" t="s">
        <v>428</v>
      </c>
      <c s="17" t="s">
        <v>79</v>
      </c>
      <c s="9"/>
      <c s="4" t="s">
        <v>558</v>
      </c>
      <c s="4" t="s">
        <v>317</v>
      </c>
      <c s="4" t="s">
        <v>6</v>
      </c>
      <c s="4" t="s">
        <v>6</v>
      </c>
      <c s="17" t="s">
        <v>1019</v>
      </c>
      <c s="25" t="str">
        <f t="shared" si="7"/>
        <v>1.G FE</v>
      </c>
    </row>
    <row>
      <c r="B153" s="4" t="s">
        <v>975</v>
      </c>
      <c s="4" t="s">
        <v>1318</v>
      </c>
      <c s="10" t="s">
        <v>976</v>
      </c>
      <c s="17"/>
      <c s="24">
        <v>45371</v>
      </c>
      <c s="4" t="s">
        <v>782</v>
      </c>
      <c s="9"/>
      <c s="13">
        <v>212500</v>
      </c>
      <c s="13">
        <v>212500</v>
      </c>
      <c s="13">
        <v>212460</v>
      </c>
      <c s="13">
        <v>212474</v>
      </c>
      <c s="13"/>
      <c s="13">
        <v>26</v>
      </c>
      <c s="13"/>
      <c s="6">
        <f t="shared" si="5"/>
        <v>26</v>
      </c>
      <c s="13"/>
      <c s="13">
        <v>212500</v>
      </c>
      <c s="13"/>
      <c s="13"/>
      <c s="6">
        <f t="shared" si="6"/>
        <v>0</v>
      </c>
      <c s="13">
        <v>747</v>
      </c>
      <c s="24">
        <v>53225</v>
      </c>
      <c s="17">
        <v>1</v>
      </c>
      <c s="17" t="s">
        <v>81</v>
      </c>
      <c s="17" t="s">
        <v>79</v>
      </c>
      <c s="9"/>
      <c s="4" t="s">
        <v>6</v>
      </c>
      <c s="10" t="s">
        <v>806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154" s="4" t="s">
        <v>1319</v>
      </c>
      <c s="4" t="s">
        <v>735</v>
      </c>
      <c s="10" t="s">
        <v>736</v>
      </c>
      <c s="17"/>
      <c s="24">
        <v>45371</v>
      </c>
      <c s="4" t="s">
        <v>782</v>
      </c>
      <c s="9"/>
      <c s="13">
        <v>106250</v>
      </c>
      <c s="13">
        <v>106250</v>
      </c>
      <c s="13">
        <v>106231</v>
      </c>
      <c s="13">
        <v>106237</v>
      </c>
      <c s="13"/>
      <c s="13">
        <v>13</v>
      </c>
      <c s="13"/>
      <c s="6">
        <f t="shared" si="5"/>
        <v>13</v>
      </c>
      <c s="13"/>
      <c s="13">
        <v>106250</v>
      </c>
      <c s="13"/>
      <c s="13"/>
      <c s="6">
        <f t="shared" si="6"/>
        <v>0</v>
      </c>
      <c s="13">
        <v>662</v>
      </c>
      <c s="24">
        <v>53225</v>
      </c>
      <c s="17">
        <v>2</v>
      </c>
      <c s="17" t="s">
        <v>8</v>
      </c>
      <c s="17" t="s">
        <v>79</v>
      </c>
      <c s="9"/>
      <c s="4" t="s">
        <v>6</v>
      </c>
      <c s="10" t="s">
        <v>806</v>
      </c>
      <c s="4" t="s">
        <v>253</v>
      </c>
      <c s="4" t="s">
        <v>6</v>
      </c>
      <c s="17" t="s">
        <v>1019</v>
      </c>
      <c s="25" t="str">
        <f t="shared" si="7"/>
        <v>2.B FE</v>
      </c>
    </row>
    <row>
      <c r="B155" s="4" t="s">
        <v>318</v>
      </c>
      <c s="4" t="s">
        <v>52</v>
      </c>
      <c s="10" t="s">
        <v>737</v>
      </c>
      <c s="17"/>
      <c s="24">
        <v>45315</v>
      </c>
      <c s="4" t="s">
        <v>262</v>
      </c>
      <c s="9"/>
      <c s="13">
        <v>3765628</v>
      </c>
      <c s="13">
        <v>4000000</v>
      </c>
      <c s="13">
        <v>3995760</v>
      </c>
      <c s="13">
        <v>3998673</v>
      </c>
      <c s="13"/>
      <c s="13">
        <v>56</v>
      </c>
      <c s="13"/>
      <c s="6">
        <f t="shared" si="5"/>
        <v>56</v>
      </c>
      <c s="13"/>
      <c s="13">
        <v>3998730</v>
      </c>
      <c s="13"/>
      <c s="13">
        <v>-233102</v>
      </c>
      <c s="6">
        <f t="shared" si="6"/>
        <v>-233102</v>
      </c>
      <c s="13">
        <v>22758</v>
      </c>
      <c s="24">
        <v>45874</v>
      </c>
      <c s="17">
        <v>1</v>
      </c>
      <c s="17" t="s">
        <v>428</v>
      </c>
      <c s="17" t="s">
        <v>79</v>
      </c>
      <c s="9"/>
      <c s="4" t="s">
        <v>936</v>
      </c>
      <c s="4" t="s">
        <v>1187</v>
      </c>
      <c s="4" t="s">
        <v>6</v>
      </c>
      <c s="4" t="s">
        <v>6</v>
      </c>
      <c s="17" t="s">
        <v>1019</v>
      </c>
      <c s="25" t="str">
        <f t="shared" si="7"/>
        <v>1.G FE</v>
      </c>
    </row>
    <row>
      <c r="B156" s="4" t="s">
        <v>638</v>
      </c>
      <c s="4" t="s">
        <v>53</v>
      </c>
      <c s="10" t="s">
        <v>134</v>
      </c>
      <c s="17"/>
      <c s="24">
        <v>45322</v>
      </c>
      <c s="4" t="s">
        <v>246</v>
      </c>
      <c s="9"/>
      <c s="13">
        <v>3594328</v>
      </c>
      <c s="13">
        <v>3700000</v>
      </c>
      <c s="13">
        <v>3692119</v>
      </c>
      <c s="13">
        <v>3698268</v>
      </c>
      <c s="13"/>
      <c s="13">
        <v>140</v>
      </c>
      <c s="13"/>
      <c s="6">
        <f t="shared" si="5"/>
        <v>140</v>
      </c>
      <c s="13"/>
      <c s="13">
        <v>3698407</v>
      </c>
      <c s="13"/>
      <c s="13">
        <v>-104079</v>
      </c>
      <c s="6">
        <f t="shared" si="6"/>
        <v>-104079</v>
      </c>
      <c s="13">
        <v>40243</v>
      </c>
      <c s="24">
        <v>45678</v>
      </c>
      <c s="17">
        <v>1</v>
      </c>
      <c s="17" t="s">
        <v>81</v>
      </c>
      <c s="17" t="s">
        <v>79</v>
      </c>
      <c s="9"/>
      <c s="4" t="s">
        <v>319</v>
      </c>
      <c s="10" t="s">
        <v>1071</v>
      </c>
      <c s="4" t="s">
        <v>1230</v>
      </c>
      <c s="4" t="s">
        <v>6</v>
      </c>
      <c s="17" t="s">
        <v>1019</v>
      </c>
      <c s="25" t="str">
        <f t="shared" si="7"/>
        <v>1.F FE</v>
      </c>
    </row>
    <row>
      <c r="B157" s="4" t="s">
        <v>977</v>
      </c>
      <c s="4" t="s">
        <v>404</v>
      </c>
      <c s="10" t="s">
        <v>738</v>
      </c>
      <c s="17"/>
      <c s="24">
        <v>45358</v>
      </c>
      <c s="4" t="s">
        <v>262</v>
      </c>
      <c s="9"/>
      <c s="13">
        <v>7000000</v>
      </c>
      <c s="13">
        <v>7000000</v>
      </c>
      <c s="13">
        <v>7000880</v>
      </c>
      <c s="13">
        <v>6999511</v>
      </c>
      <c s="13"/>
      <c s="13">
        <v>489</v>
      </c>
      <c s="13"/>
      <c s="6">
        <f t="shared" si="5"/>
        <v>489</v>
      </c>
      <c s="13"/>
      <c s="13">
        <v>7000000</v>
      </c>
      <c s="13"/>
      <c s="13"/>
      <c s="6">
        <f t="shared" si="6"/>
        <v>0</v>
      </c>
      <c s="13">
        <v>113750</v>
      </c>
      <c s="24">
        <v>45358</v>
      </c>
      <c s="17">
        <v>1</v>
      </c>
      <c s="17" t="s">
        <v>1093</v>
      </c>
      <c s="17" t="s">
        <v>79</v>
      </c>
      <c s="9"/>
      <c s="4" t="s">
        <v>320</v>
      </c>
      <c s="4" t="s">
        <v>559</v>
      </c>
      <c s="4" t="s">
        <v>6</v>
      </c>
      <c s="4" t="s">
        <v>6</v>
      </c>
      <c s="17" t="s">
        <v>1019</v>
      </c>
      <c s="25" t="str">
        <f t="shared" si="7"/>
        <v>1.E FE</v>
      </c>
    </row>
    <row>
      <c r="B158" s="4" t="s">
        <v>226</v>
      </c>
      <c s="4" t="s">
        <v>54</v>
      </c>
      <c s="10" t="s">
        <v>739</v>
      </c>
      <c s="17"/>
      <c s="24">
        <v>45349</v>
      </c>
      <c s="4" t="s">
        <v>885</v>
      </c>
      <c s="9"/>
      <c s="13">
        <v>5381888</v>
      </c>
      <c s="13">
        <v>5800000</v>
      </c>
      <c s="13">
        <v>5812818</v>
      </c>
      <c s="13">
        <v>5805434</v>
      </c>
      <c s="13"/>
      <c s="13">
        <v>-318</v>
      </c>
      <c s="13"/>
      <c s="6">
        <f t="shared" si="5"/>
        <v>-318</v>
      </c>
      <c s="13"/>
      <c s="13">
        <v>5805116</v>
      </c>
      <c s="13"/>
      <c s="13">
        <v>-423228</v>
      </c>
      <c s="6">
        <f t="shared" si="6"/>
        <v>-423228</v>
      </c>
      <c s="13">
        <v>70377</v>
      </c>
      <c s="24">
        <v>46423</v>
      </c>
      <c s="17">
        <v>1</v>
      </c>
      <c s="17" t="s">
        <v>428</v>
      </c>
      <c s="17" t="s">
        <v>79</v>
      </c>
      <c s="9"/>
      <c s="4" t="s">
        <v>227</v>
      </c>
      <c s="4" t="s">
        <v>639</v>
      </c>
      <c s="4" t="s">
        <v>6</v>
      </c>
      <c s="4" t="s">
        <v>6</v>
      </c>
      <c s="17" t="s">
        <v>1019</v>
      </c>
      <c s="25" t="str">
        <f t="shared" si="7"/>
        <v>1.G FE</v>
      </c>
    </row>
    <row>
      <c r="B159" s="4" t="s">
        <v>560</v>
      </c>
      <c s="4" t="s">
        <v>561</v>
      </c>
      <c s="10" t="s">
        <v>228</v>
      </c>
      <c s="17"/>
      <c s="24">
        <v>45379</v>
      </c>
      <c s="4" t="s">
        <v>431</v>
      </c>
      <c s="9"/>
      <c s="13">
        <v>5009300</v>
      </c>
      <c s="13">
        <v>5000000</v>
      </c>
      <c s="13">
        <v>4998400</v>
      </c>
      <c s="13">
        <v>4998554</v>
      </c>
      <c s="13"/>
      <c s="13">
        <v>32</v>
      </c>
      <c s="13"/>
      <c s="6">
        <f t="shared" si="5"/>
        <v>32</v>
      </c>
      <c s="13"/>
      <c s="13">
        <v>4998585</v>
      </c>
      <c s="13"/>
      <c s="13">
        <v>10715</v>
      </c>
      <c s="6">
        <f t="shared" si="6"/>
        <v>10715</v>
      </c>
      <c s="13">
        <v>141510</v>
      </c>
      <c s="24">
        <v>48641</v>
      </c>
      <c s="17">
        <v>1</v>
      </c>
      <c s="17" t="s">
        <v>81</v>
      </c>
      <c s="17" t="s">
        <v>79</v>
      </c>
      <c s="9"/>
      <c s="4" t="s">
        <v>886</v>
      </c>
      <c s="4" t="s">
        <v>135</v>
      </c>
      <c s="4" t="s">
        <v>6</v>
      </c>
      <c s="4" t="s">
        <v>6</v>
      </c>
      <c s="17" t="s">
        <v>1019</v>
      </c>
      <c s="25" t="str">
        <f t="shared" si="7"/>
        <v>1.F FE</v>
      </c>
    </row>
    <row>
      <c r="B160" s="4" t="s">
        <v>887</v>
      </c>
      <c s="4" t="s">
        <v>1072</v>
      </c>
      <c s="10" t="s">
        <v>807</v>
      </c>
      <c s="17"/>
      <c s="24">
        <v>45328</v>
      </c>
      <c s="4" t="s">
        <v>246</v>
      </c>
      <c s="9"/>
      <c s="13">
        <v>1802772</v>
      </c>
      <c s="13">
        <v>1958000</v>
      </c>
      <c s="13">
        <v>2061422</v>
      </c>
      <c s="13">
        <v>2008125</v>
      </c>
      <c s="13"/>
      <c s="13">
        <v>-1590</v>
      </c>
      <c s="13"/>
      <c s="6">
        <f t="shared" si="5"/>
        <v>-1590</v>
      </c>
      <c s="13"/>
      <c s="13">
        <v>2006535</v>
      </c>
      <c s="13"/>
      <c s="13">
        <v>-203763</v>
      </c>
      <c s="6">
        <f t="shared" si="6"/>
        <v>-203763</v>
      </c>
      <c s="13">
        <v>15990</v>
      </c>
      <c s="24">
        <v>46500</v>
      </c>
      <c s="17">
        <v>2</v>
      </c>
      <c s="17" t="s">
        <v>351</v>
      </c>
      <c s="17" t="s">
        <v>79</v>
      </c>
      <c s="9"/>
      <c s="4" t="s">
        <v>808</v>
      </c>
      <c s="4" t="s">
        <v>809</v>
      </c>
      <c s="4" t="s">
        <v>6</v>
      </c>
      <c s="4" t="s">
        <v>6</v>
      </c>
      <c s="17" t="s">
        <v>1019</v>
      </c>
      <c s="25" t="str">
        <f t="shared" si="7"/>
        <v>2.C FE</v>
      </c>
    </row>
    <row>
      <c r="B161" s="4" t="s">
        <v>1231</v>
      </c>
      <c s="4" t="s">
        <v>1148</v>
      </c>
      <c s="10" t="s">
        <v>1232</v>
      </c>
      <c s="17"/>
      <c s="24">
        <v>45371</v>
      </c>
      <c s="4" t="s">
        <v>782</v>
      </c>
      <c s="9"/>
      <c s="13">
        <v>132318</v>
      </c>
      <c s="13">
        <v>132318</v>
      </c>
      <c s="13">
        <v>133267</v>
      </c>
      <c s="13">
        <v>132445</v>
      </c>
      <c s="13"/>
      <c s="13">
        <v>-127</v>
      </c>
      <c s="13"/>
      <c s="6">
        <f t="shared" si="5"/>
        <v>-127</v>
      </c>
      <c s="13"/>
      <c s="13">
        <v>132318</v>
      </c>
      <c s="13"/>
      <c s="13"/>
      <c s="6">
        <f t="shared" si="6"/>
        <v>0</v>
      </c>
      <c s="13">
        <v>821</v>
      </c>
      <c s="24">
        <v>49725</v>
      </c>
      <c s="17">
        <v>1</v>
      </c>
      <c s="17" t="s">
        <v>1018</v>
      </c>
      <c s="17" t="s">
        <v>79</v>
      </c>
      <c s="9"/>
      <c s="4" t="s">
        <v>6</v>
      </c>
      <c s="10" t="s">
        <v>1320</v>
      </c>
      <c s="4" t="s">
        <v>253</v>
      </c>
      <c s="4" t="s">
        <v>6</v>
      </c>
      <c s="17" t="s">
        <v>1019</v>
      </c>
      <c s="25" t="str">
        <f t="shared" si="7"/>
        <v>1.A FE</v>
      </c>
    </row>
    <row>
      <c r="B162" s="4" t="s">
        <v>321</v>
      </c>
      <c s="4" t="s">
        <v>888</v>
      </c>
      <c s="10" t="s">
        <v>640</v>
      </c>
      <c s="17"/>
      <c s="24">
        <v>45366</v>
      </c>
      <c s="4" t="s">
        <v>782</v>
      </c>
      <c s="9"/>
      <c s="13">
        <v>10065</v>
      </c>
      <c s="13">
        <v>10065</v>
      </c>
      <c s="13">
        <v>10065</v>
      </c>
      <c s="13">
        <v>10065</v>
      </c>
      <c s="13"/>
      <c s="13"/>
      <c s="13"/>
      <c s="6">
        <f t="shared" si="5"/>
        <v>0</v>
      </c>
      <c s="13"/>
      <c s="13">
        <v>10065</v>
      </c>
      <c s="13"/>
      <c s="13"/>
      <c s="6">
        <f t="shared" si="6"/>
        <v>0</v>
      </c>
      <c s="13"/>
      <c s="24">
        <v>54589</v>
      </c>
      <c s="17">
        <v>2</v>
      </c>
      <c s="17" t="s">
        <v>8</v>
      </c>
      <c s="17" t="s">
        <v>79</v>
      </c>
      <c s="9"/>
      <c s="4" t="s">
        <v>6</v>
      </c>
      <c s="10" t="s">
        <v>641</v>
      </c>
      <c s="4" t="s">
        <v>253</v>
      </c>
      <c s="4" t="s">
        <v>6</v>
      </c>
      <c s="17" t="s">
        <v>1019</v>
      </c>
      <c s="25" t="str">
        <f t="shared" si="7"/>
        <v>2.B FE</v>
      </c>
    </row>
    <row>
      <c r="B163" s="4" t="s">
        <v>642</v>
      </c>
      <c s="4" t="s">
        <v>1233</v>
      </c>
      <c s="10" t="s">
        <v>562</v>
      </c>
      <c s="17"/>
      <c s="24">
        <v>45366</v>
      </c>
      <c s="4" t="s">
        <v>782</v>
      </c>
      <c s="9"/>
      <c s="13">
        <v>25009</v>
      </c>
      <c s="13">
        <v>25009</v>
      </c>
      <c s="13">
        <v>25009</v>
      </c>
      <c s="13">
        <v>25009</v>
      </c>
      <c s="13"/>
      <c s="13"/>
      <c s="13"/>
      <c s="6">
        <f t="shared" si="5"/>
        <v>0</v>
      </c>
      <c s="13"/>
      <c s="13">
        <v>25009</v>
      </c>
      <c s="13"/>
      <c s="13"/>
      <c s="6">
        <f t="shared" si="6"/>
        <v>0</v>
      </c>
      <c s="13">
        <v>174</v>
      </c>
      <c s="24">
        <v>55319</v>
      </c>
      <c s="17">
        <v>2</v>
      </c>
      <c s="17" t="s">
        <v>8</v>
      </c>
      <c s="17" t="s">
        <v>79</v>
      </c>
      <c s="9"/>
      <c s="4" t="s">
        <v>6</v>
      </c>
      <c s="10" t="s">
        <v>1321</v>
      </c>
      <c s="4" t="s">
        <v>253</v>
      </c>
      <c s="4" t="s">
        <v>6</v>
      </c>
      <c s="17" t="s">
        <v>1019</v>
      </c>
      <c s="25" t="str">
        <f t="shared" si="7"/>
        <v>2.B FE</v>
      </c>
    </row>
    <row>
      <c r="B164" s="4" t="s">
        <v>978</v>
      </c>
      <c s="4" t="s">
        <v>810</v>
      </c>
      <c s="10" t="s">
        <v>1149</v>
      </c>
      <c s="17"/>
      <c s="24">
        <v>45366</v>
      </c>
      <c s="4" t="s">
        <v>195</v>
      </c>
      <c s="9"/>
      <c s="13">
        <v>5000000</v>
      </c>
      <c s="13">
        <v>5000000</v>
      </c>
      <c s="13">
        <v>4990250</v>
      </c>
      <c s="13">
        <v>4997542</v>
      </c>
      <c s="13"/>
      <c s="13">
        <v>2458</v>
      </c>
      <c s="13"/>
      <c s="6">
        <f t="shared" si="5"/>
        <v>2458</v>
      </c>
      <c s="13"/>
      <c s="13">
        <v>5000000</v>
      </c>
      <c s="13"/>
      <c s="13"/>
      <c s="6">
        <f t="shared" si="6"/>
        <v>0</v>
      </c>
      <c s="13">
        <v>103750</v>
      </c>
      <c s="24">
        <v>45366</v>
      </c>
      <c s="17">
        <v>2</v>
      </c>
      <c s="17" t="s">
        <v>351</v>
      </c>
      <c s="17" t="s">
        <v>79</v>
      </c>
      <c s="9"/>
      <c s="4" t="s">
        <v>846</v>
      </c>
      <c s="4" t="s">
        <v>1150</v>
      </c>
      <c s="4" t="s">
        <v>1151</v>
      </c>
      <c s="4" t="s">
        <v>6</v>
      </c>
      <c s="17" t="s">
        <v>1019</v>
      </c>
      <c s="25" t="str">
        <f t="shared" si="7"/>
        <v>2.C FE</v>
      </c>
    </row>
    <row>
      <c r="B165" s="4" t="s">
        <v>1322</v>
      </c>
      <c s="4" t="s">
        <v>229</v>
      </c>
      <c s="10" t="s">
        <v>1234</v>
      </c>
      <c s="17"/>
      <c s="24">
        <v>45306</v>
      </c>
      <c s="4" t="s">
        <v>626</v>
      </c>
      <c s="9"/>
      <c s="13">
        <v>76800</v>
      </c>
      <c s="13">
        <v>76800</v>
      </c>
      <c s="13">
        <v>76800</v>
      </c>
      <c s="13">
        <v>76800</v>
      </c>
      <c s="13"/>
      <c s="13"/>
      <c s="13"/>
      <c s="6">
        <f t="shared" si="5"/>
        <v>0</v>
      </c>
      <c s="13"/>
      <c s="13">
        <v>76800</v>
      </c>
      <c s="13"/>
      <c s="13"/>
      <c s="6">
        <f t="shared" si="6"/>
        <v>0</v>
      </c>
      <c s="13">
        <v>1267</v>
      </c>
      <c s="24">
        <v>47498</v>
      </c>
      <c s="17">
        <v>1</v>
      </c>
      <c s="17" t="s">
        <v>351</v>
      </c>
      <c s="17" t="s">
        <v>79</v>
      </c>
      <c s="9"/>
      <c s="4" t="s">
        <v>6</v>
      </c>
      <c s="4" t="s">
        <v>136</v>
      </c>
      <c s="4" t="s">
        <v>253</v>
      </c>
      <c s="4" t="s">
        <v>6</v>
      </c>
      <c s="17" t="s">
        <v>1019</v>
      </c>
      <c s="25" t="str">
        <f t="shared" si="7"/>
        <v>1.C FE</v>
      </c>
    </row>
    <row>
      <c r="B166" s="4" t="s">
        <v>322</v>
      </c>
      <c s="4" t="s">
        <v>473</v>
      </c>
      <c s="10" t="s">
        <v>811</v>
      </c>
      <c s="17"/>
      <c s="24">
        <v>45366</v>
      </c>
      <c s="4" t="s">
        <v>626</v>
      </c>
      <c s="9"/>
      <c s="13">
        <v>72374</v>
      </c>
      <c s="13">
        <v>72374</v>
      </c>
      <c s="13">
        <v>73188</v>
      </c>
      <c s="13">
        <v>72691</v>
      </c>
      <c s="13"/>
      <c s="13">
        <v>-317</v>
      </c>
      <c s="13"/>
      <c s="6">
        <f t="shared" si="5"/>
        <v>-317</v>
      </c>
      <c s="13"/>
      <c s="13">
        <v>72374</v>
      </c>
      <c s="13"/>
      <c s="13"/>
      <c s="6">
        <f t="shared" si="6"/>
        <v>0</v>
      </c>
      <c s="13">
        <v>1303</v>
      </c>
      <c s="24">
        <v>46461</v>
      </c>
      <c s="17">
        <v>1</v>
      </c>
      <c s="17" t="s">
        <v>81</v>
      </c>
      <c s="17" t="s">
        <v>79</v>
      </c>
      <c s="9"/>
      <c s="4" t="s">
        <v>6</v>
      </c>
      <c s="10" t="s">
        <v>323</v>
      </c>
      <c s="4" t="s">
        <v>623</v>
      </c>
      <c s="4" t="s">
        <v>6</v>
      </c>
      <c s="17" t="s">
        <v>1019</v>
      </c>
      <c s="25" t="str">
        <f t="shared" si="7"/>
        <v>1.F FE</v>
      </c>
    </row>
    <row>
      <c r="B167" s="4" t="s">
        <v>643</v>
      </c>
      <c s="4" t="s">
        <v>1073</v>
      </c>
      <c s="10" t="s">
        <v>1235</v>
      </c>
      <c s="17" t="s">
        <v>1039</v>
      </c>
      <c s="24">
        <v>45355</v>
      </c>
      <c s="4" t="s">
        <v>405</v>
      </c>
      <c s="9"/>
      <c s="13">
        <v>980000</v>
      </c>
      <c s="13">
        <v>1000000</v>
      </c>
      <c s="13">
        <v>1000000</v>
      </c>
      <c s="13">
        <v>1000000</v>
      </c>
      <c s="13"/>
      <c s="13"/>
      <c s="13"/>
      <c s="6">
        <f t="shared" si="5"/>
        <v>0</v>
      </c>
      <c s="13"/>
      <c s="13">
        <v>1000000</v>
      </c>
      <c s="13"/>
      <c s="13">
        <v>-20000</v>
      </c>
      <c s="6">
        <f t="shared" si="6"/>
        <v>-20000</v>
      </c>
      <c s="13">
        <v>12375</v>
      </c>
      <c s="24">
        <v>46736</v>
      </c>
      <c s="17">
        <v>2</v>
      </c>
      <c s="17" t="s">
        <v>351</v>
      </c>
      <c s="17" t="s">
        <v>79</v>
      </c>
      <c s="9"/>
      <c s="4" t="s">
        <v>1074</v>
      </c>
      <c s="10" t="s">
        <v>563</v>
      </c>
      <c s="4" t="s">
        <v>253</v>
      </c>
      <c s="4" t="s">
        <v>6</v>
      </c>
      <c s="17" t="s">
        <v>1019</v>
      </c>
      <c s="25" t="str">
        <f t="shared" si="7"/>
        <v>2.C FE</v>
      </c>
    </row>
    <row>
      <c r="B168" s="4" t="s">
        <v>1236</v>
      </c>
      <c s="4" t="s">
        <v>979</v>
      </c>
      <c s="10" t="s">
        <v>324</v>
      </c>
      <c s="17" t="s">
        <v>1039</v>
      </c>
      <c s="24">
        <v>45301</v>
      </c>
      <c s="4" t="s">
        <v>195</v>
      </c>
      <c s="9"/>
      <c s="13">
        <v>2000000</v>
      </c>
      <c s="13">
        <v>2000000</v>
      </c>
      <c s="13">
        <v>1993920</v>
      </c>
      <c s="13">
        <v>1999975</v>
      </c>
      <c s="13"/>
      <c s="13">
        <v>25</v>
      </c>
      <c s="13"/>
      <c s="6">
        <f t="shared" si="5"/>
        <v>25</v>
      </c>
      <c s="13"/>
      <c s="13">
        <v>2000000</v>
      </c>
      <c s="13"/>
      <c s="13"/>
      <c s="6">
        <f t="shared" si="6"/>
        <v>0</v>
      </c>
      <c s="13">
        <v>38000</v>
      </c>
      <c s="24">
        <v>45301</v>
      </c>
      <c s="17">
        <v>1</v>
      </c>
      <c s="17" t="s">
        <v>428</v>
      </c>
      <c s="17" t="s">
        <v>79</v>
      </c>
      <c s="9"/>
      <c s="4" t="s">
        <v>1191</v>
      </c>
      <c s="4" t="s">
        <v>275</v>
      </c>
      <c s="4" t="s">
        <v>6</v>
      </c>
      <c s="4" t="s">
        <v>6</v>
      </c>
      <c s="17" t="s">
        <v>1019</v>
      </c>
      <c s="25" t="str">
        <f t="shared" si="7"/>
        <v>1.G FE</v>
      </c>
    </row>
    <row>
      <c r="B169" s="4" t="s">
        <v>230</v>
      </c>
      <c s="4" t="s">
        <v>325</v>
      </c>
      <c s="10" t="s">
        <v>326</v>
      </c>
      <c s="17" t="s">
        <v>1039</v>
      </c>
      <c s="24">
        <v>45308</v>
      </c>
      <c s="4" t="s">
        <v>782</v>
      </c>
      <c s="9"/>
      <c s="13">
        <v>192830</v>
      </c>
      <c s="13">
        <v>192830</v>
      </c>
      <c s="13">
        <v>188009</v>
      </c>
      <c s="13">
        <v>190859</v>
      </c>
      <c s="13"/>
      <c s="13">
        <v>1971</v>
      </c>
      <c s="13"/>
      <c s="6">
        <f t="shared" si="5"/>
        <v>1971</v>
      </c>
      <c s="13"/>
      <c s="13">
        <v>192830</v>
      </c>
      <c s="13"/>
      <c s="13"/>
      <c s="6">
        <f t="shared" si="6"/>
        <v>0</v>
      </c>
      <c s="13">
        <v>3294</v>
      </c>
      <c s="24">
        <v>47955</v>
      </c>
      <c s="17">
        <v>1</v>
      </c>
      <c s="17" t="s">
        <v>1018</v>
      </c>
      <c s="17" t="s">
        <v>79</v>
      </c>
      <c s="9"/>
      <c s="4" t="s">
        <v>6</v>
      </c>
      <c s="10" t="s">
        <v>980</v>
      </c>
      <c s="4" t="s">
        <v>253</v>
      </c>
      <c s="4" t="s">
        <v>6</v>
      </c>
      <c s="17" t="s">
        <v>1019</v>
      </c>
      <c s="25" t="str">
        <f t="shared" si="7"/>
        <v>1.A FE</v>
      </c>
    </row>
    <row>
      <c r="B170" s="4" t="s">
        <v>644</v>
      </c>
      <c s="4" t="s">
        <v>474</v>
      </c>
      <c s="10" t="s">
        <v>1323</v>
      </c>
      <c s="17" t="s">
        <v>1039</v>
      </c>
      <c s="24">
        <v>45313</v>
      </c>
      <c s="4" t="s">
        <v>782</v>
      </c>
      <c s="9"/>
      <c s="13">
        <v>74946</v>
      </c>
      <c s="13">
        <v>74946</v>
      </c>
      <c s="13">
        <v>74946</v>
      </c>
      <c s="13">
        <v>74946</v>
      </c>
      <c s="13"/>
      <c s="13"/>
      <c s="13"/>
      <c s="6">
        <f t="shared" si="5"/>
        <v>0</v>
      </c>
      <c s="13"/>
      <c s="13">
        <v>74946</v>
      </c>
      <c s="13"/>
      <c s="13"/>
      <c s="6">
        <f t="shared" si="6"/>
        <v>0</v>
      </c>
      <c s="13">
        <v>1285</v>
      </c>
      <c s="24">
        <v>47870</v>
      </c>
      <c s="17">
        <v>1</v>
      </c>
      <c s="17" t="s">
        <v>1018</v>
      </c>
      <c s="17" t="s">
        <v>79</v>
      </c>
      <c s="9"/>
      <c s="4" t="s">
        <v>6</v>
      </c>
      <c s="10" t="s">
        <v>645</v>
      </c>
      <c s="4" t="s">
        <v>253</v>
      </c>
      <c s="4" t="s">
        <v>6</v>
      </c>
      <c s="17" t="s">
        <v>1019</v>
      </c>
      <c s="25" t="str">
        <f t="shared" si="7"/>
        <v>1.A FE</v>
      </c>
    </row>
    <row>
      <c r="B171" s="4" t="s">
        <v>981</v>
      </c>
      <c s="4" t="s">
        <v>1324</v>
      </c>
      <c s="10" t="s">
        <v>1325</v>
      </c>
      <c s="17" t="s">
        <v>1039</v>
      </c>
      <c s="24">
        <v>45376</v>
      </c>
      <c s="4" t="s">
        <v>782</v>
      </c>
      <c s="9"/>
      <c s="13">
        <v>318750</v>
      </c>
      <c s="13">
        <v>318750</v>
      </c>
      <c s="13">
        <v>318678</v>
      </c>
      <c s="13">
        <v>318710</v>
      </c>
      <c s="13"/>
      <c s="13">
        <v>40</v>
      </c>
      <c s="13"/>
      <c s="6">
        <f t="shared" si="5"/>
        <v>40</v>
      </c>
      <c s="13"/>
      <c s="13">
        <v>318750</v>
      </c>
      <c s="13"/>
      <c s="13"/>
      <c s="6">
        <f t="shared" si="6"/>
        <v>0</v>
      </c>
      <c s="13">
        <v>1179</v>
      </c>
      <c s="24">
        <v>53230</v>
      </c>
      <c s="17">
        <v>1</v>
      </c>
      <c s="17" t="s">
        <v>81</v>
      </c>
      <c s="17" t="s">
        <v>79</v>
      </c>
      <c s="9"/>
      <c s="4" t="s">
        <v>6</v>
      </c>
      <c s="10" t="s">
        <v>231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172" s="4" t="s">
        <v>1326</v>
      </c>
      <c s="4" t="s">
        <v>327</v>
      </c>
      <c s="10" t="s">
        <v>646</v>
      </c>
      <c s="17" t="s">
        <v>1039</v>
      </c>
      <c s="24">
        <v>45344</v>
      </c>
      <c s="4" t="s">
        <v>782</v>
      </c>
      <c s="9"/>
      <c s="13">
        <v>10000000</v>
      </c>
      <c s="13">
        <v>10000000</v>
      </c>
      <c s="13">
        <v>10000000</v>
      </c>
      <c s="13">
        <v>10000000</v>
      </c>
      <c s="13"/>
      <c s="13"/>
      <c s="13"/>
      <c s="6">
        <f t="shared" si="5"/>
        <v>0</v>
      </c>
      <c s="13"/>
      <c s="13">
        <v>10000000</v>
      </c>
      <c s="13"/>
      <c s="13"/>
      <c s="6">
        <f t="shared" si="6"/>
        <v>0</v>
      </c>
      <c s="13">
        <v>255317</v>
      </c>
      <c s="24">
        <v>48507</v>
      </c>
      <c s="17">
        <v>1</v>
      </c>
      <c s="17" t="s">
        <v>351</v>
      </c>
      <c s="17" t="s">
        <v>79</v>
      </c>
      <c s="9"/>
      <c s="4" t="s">
        <v>6</v>
      </c>
      <c s="10" t="s">
        <v>1237</v>
      </c>
      <c s="4" t="s">
        <v>253</v>
      </c>
      <c s="4" t="s">
        <v>6</v>
      </c>
      <c s="17" t="s">
        <v>1019</v>
      </c>
      <c s="25" t="str">
        <f t="shared" si="7"/>
        <v>1.C FE</v>
      </c>
    </row>
    <row>
      <c r="B173" s="4" t="s">
        <v>328</v>
      </c>
      <c s="4" t="s">
        <v>1327</v>
      </c>
      <c s="10" t="s">
        <v>564</v>
      </c>
      <c s="17" t="s">
        <v>1039</v>
      </c>
      <c s="24">
        <v>45342</v>
      </c>
      <c s="4" t="s">
        <v>431</v>
      </c>
      <c s="9"/>
      <c s="13">
        <v>1959500</v>
      </c>
      <c s="13">
        <v>2000000</v>
      </c>
      <c s="13">
        <v>1959640</v>
      </c>
      <c s="13">
        <v>1991034</v>
      </c>
      <c s="13"/>
      <c s="13">
        <v>896</v>
      </c>
      <c s="13"/>
      <c s="6">
        <f t="shared" si="5"/>
        <v>896</v>
      </c>
      <c s="13"/>
      <c s="13">
        <v>1991931</v>
      </c>
      <c s="13"/>
      <c s="13">
        <v>-32431</v>
      </c>
      <c s="6">
        <f t="shared" si="6"/>
        <v>-32431</v>
      </c>
      <c s="13">
        <v>17063</v>
      </c>
      <c s="24">
        <v>45798</v>
      </c>
      <c s="17">
        <v>1</v>
      </c>
      <c s="17" t="s">
        <v>671</v>
      </c>
      <c s="17" t="s">
        <v>79</v>
      </c>
      <c s="9"/>
      <c s="4" t="s">
        <v>6</v>
      </c>
      <c s="4" t="s">
        <v>565</v>
      </c>
      <c s="10" t="s">
        <v>1075</v>
      </c>
      <c s="4" t="s">
        <v>6</v>
      </c>
      <c s="17" t="s">
        <v>1019</v>
      </c>
      <c s="25" t="str">
        <f t="shared" si="7"/>
        <v>1.D FE</v>
      </c>
    </row>
    <row>
      <c r="B174" s="4" t="s">
        <v>647</v>
      </c>
      <c s="4" t="s">
        <v>740</v>
      </c>
      <c s="10" t="s">
        <v>232</v>
      </c>
      <c s="17" t="s">
        <v>1039</v>
      </c>
      <c s="24">
        <v>45313</v>
      </c>
      <c s="4" t="s">
        <v>782</v>
      </c>
      <c s="9"/>
      <c s="13">
        <v>340246</v>
      </c>
      <c s="13">
        <v>340246</v>
      </c>
      <c s="13">
        <v>340246</v>
      </c>
      <c s="13">
        <v>340246</v>
      </c>
      <c s="13"/>
      <c s="13"/>
      <c s="13"/>
      <c s="6">
        <f t="shared" si="5"/>
        <v>0</v>
      </c>
      <c s="13"/>
      <c s="13">
        <v>340246</v>
      </c>
      <c s="13"/>
      <c s="13"/>
      <c s="6">
        <f t="shared" si="6"/>
        <v>0</v>
      </c>
      <c s="13">
        <v>5932</v>
      </c>
      <c s="24">
        <v>47958</v>
      </c>
      <c s="17">
        <v>1</v>
      </c>
      <c s="17" t="s">
        <v>1018</v>
      </c>
      <c s="17" t="s">
        <v>79</v>
      </c>
      <c s="9"/>
      <c s="4" t="s">
        <v>6</v>
      </c>
      <c s="10" t="s">
        <v>1238</v>
      </c>
      <c s="4" t="s">
        <v>253</v>
      </c>
      <c s="4" t="s">
        <v>6</v>
      </c>
      <c s="17" t="s">
        <v>1019</v>
      </c>
      <c s="25" t="str">
        <f t="shared" si="7"/>
        <v>1.A FE</v>
      </c>
    </row>
    <row>
      <c r="B175" s="4" t="s">
        <v>982</v>
      </c>
      <c s="4" t="s">
        <v>648</v>
      </c>
      <c s="10" t="s">
        <v>55</v>
      </c>
      <c s="17" t="s">
        <v>1039</v>
      </c>
      <c s="24">
        <v>45368</v>
      </c>
      <c s="4" t="s">
        <v>782</v>
      </c>
      <c s="9"/>
      <c s="13">
        <v>136791</v>
      </c>
      <c s="13">
        <v>136791</v>
      </c>
      <c s="13">
        <v>136784</v>
      </c>
      <c s="13">
        <v>136787</v>
      </c>
      <c s="13"/>
      <c s="13">
        <v>4</v>
      </c>
      <c s="13"/>
      <c s="6">
        <f t="shared" si="5"/>
        <v>4</v>
      </c>
      <c s="13"/>
      <c s="13">
        <v>136791</v>
      </c>
      <c s="13"/>
      <c s="13"/>
      <c s="6">
        <f t="shared" si="6"/>
        <v>0</v>
      </c>
      <c s="13">
        <v>480</v>
      </c>
      <c s="24">
        <v>51426</v>
      </c>
      <c s="17">
        <v>1</v>
      </c>
      <c s="17" t="s">
        <v>81</v>
      </c>
      <c s="17" t="s">
        <v>79</v>
      </c>
      <c s="9"/>
      <c s="4" t="s">
        <v>6</v>
      </c>
      <c s="10" t="s">
        <v>1328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176" s="4" t="s">
        <v>1329</v>
      </c>
      <c s="4" t="s">
        <v>566</v>
      </c>
      <c s="10" t="s">
        <v>406</v>
      </c>
      <c s="17" t="s">
        <v>1039</v>
      </c>
      <c s="24">
        <v>45368</v>
      </c>
      <c s="4" t="s">
        <v>782</v>
      </c>
      <c s="9"/>
      <c s="13">
        <v>108870</v>
      </c>
      <c s="13">
        <v>108870</v>
      </c>
      <c s="13">
        <v>98901</v>
      </c>
      <c s="13">
        <v>100045</v>
      </c>
      <c s="13"/>
      <c s="13">
        <v>8825</v>
      </c>
      <c s="13"/>
      <c s="6">
        <f t="shared" si="5"/>
        <v>8825</v>
      </c>
      <c s="13"/>
      <c s="13">
        <v>108870</v>
      </c>
      <c s="13"/>
      <c s="13"/>
      <c s="6">
        <f t="shared" si="6"/>
        <v>0</v>
      </c>
      <c s="13">
        <v>398</v>
      </c>
      <c s="24">
        <v>51459</v>
      </c>
      <c s="17">
        <v>1</v>
      </c>
      <c s="17" t="s">
        <v>81</v>
      </c>
      <c s="17" t="s">
        <v>79</v>
      </c>
      <c s="9"/>
      <c s="4" t="s">
        <v>6</v>
      </c>
      <c s="10" t="s">
        <v>1328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177" s="4" t="s">
        <v>329</v>
      </c>
      <c s="4" t="s">
        <v>475</v>
      </c>
      <c s="10" t="s">
        <v>649</v>
      </c>
      <c s="17" t="s">
        <v>1039</v>
      </c>
      <c s="24">
        <v>45309</v>
      </c>
      <c s="4" t="s">
        <v>782</v>
      </c>
      <c s="9"/>
      <c s="13">
        <v>1458620</v>
      </c>
      <c s="13">
        <v>1458620</v>
      </c>
      <c s="13">
        <v>1458620</v>
      </c>
      <c s="13">
        <v>1458620</v>
      </c>
      <c s="13"/>
      <c s="13"/>
      <c s="13"/>
      <c s="6">
        <f t="shared" si="5"/>
        <v>0</v>
      </c>
      <c s="13"/>
      <c s="13">
        <v>1458620</v>
      </c>
      <c s="13"/>
      <c s="13"/>
      <c s="6">
        <f t="shared" si="6"/>
        <v>0</v>
      </c>
      <c s="13">
        <v>25074</v>
      </c>
      <c s="24">
        <v>47866</v>
      </c>
      <c s="17">
        <v>1</v>
      </c>
      <c s="17" t="s">
        <v>1018</v>
      </c>
      <c s="17" t="s">
        <v>79</v>
      </c>
      <c s="9"/>
      <c s="4" t="s">
        <v>476</v>
      </c>
      <c s="10" t="s">
        <v>407</v>
      </c>
      <c s="4" t="s">
        <v>253</v>
      </c>
      <c s="4" t="s">
        <v>6</v>
      </c>
      <c s="17" t="s">
        <v>1019</v>
      </c>
      <c s="25" t="str">
        <f t="shared" si="7"/>
        <v>1.A FE</v>
      </c>
    </row>
    <row>
      <c r="B178" s="4" t="s">
        <v>889</v>
      </c>
      <c s="4" t="s">
        <v>1076</v>
      </c>
      <c s="10" t="s">
        <v>56</v>
      </c>
      <c s="17" t="s">
        <v>1039</v>
      </c>
      <c s="24">
        <v>45363</v>
      </c>
      <c s="4" t="s">
        <v>195</v>
      </c>
      <c s="9"/>
      <c s="13">
        <v>3000000</v>
      </c>
      <c s="13">
        <v>3000000</v>
      </c>
      <c s="13">
        <v>2995560</v>
      </c>
      <c s="13">
        <v>2999809</v>
      </c>
      <c s="13"/>
      <c s="13">
        <v>191</v>
      </c>
      <c s="13"/>
      <c s="6">
        <f t="shared" si="5"/>
        <v>191</v>
      </c>
      <c s="13"/>
      <c s="13">
        <v>3000000</v>
      </c>
      <c s="13"/>
      <c s="13"/>
      <c s="6">
        <f t="shared" si="6"/>
        <v>0</v>
      </c>
      <c s="13">
        <v>58500</v>
      </c>
      <c s="24">
        <v>45363</v>
      </c>
      <c s="17">
        <v>1</v>
      </c>
      <c s="17" t="s">
        <v>428</v>
      </c>
      <c s="17" t="s">
        <v>79</v>
      </c>
      <c s="9"/>
      <c s="4" t="s">
        <v>616</v>
      </c>
      <c s="4" t="s">
        <v>184</v>
      </c>
      <c s="4" t="s">
        <v>6</v>
      </c>
      <c s="4" t="s">
        <v>6</v>
      </c>
      <c s="17" t="s">
        <v>1019</v>
      </c>
      <c s="25" t="str">
        <f t="shared" si="7"/>
        <v>1.G FE</v>
      </c>
    </row>
    <row>
      <c r="B179" s="4" t="s">
        <v>1330</v>
      </c>
      <c s="4" t="s">
        <v>1077</v>
      </c>
      <c s="10" t="s">
        <v>57</v>
      </c>
      <c s="17" t="s">
        <v>1039</v>
      </c>
      <c s="24">
        <v>45366</v>
      </c>
      <c s="4" t="s">
        <v>782</v>
      </c>
      <c s="9"/>
      <c s="13">
        <v>6063190</v>
      </c>
      <c s="13">
        <v>6063190</v>
      </c>
      <c s="13">
        <v>6061371</v>
      </c>
      <c s="13">
        <v>6063785</v>
      </c>
      <c s="13"/>
      <c s="13">
        <v>-595</v>
      </c>
      <c s="13"/>
      <c s="6">
        <f t="shared" si="5"/>
        <v>-595</v>
      </c>
      <c s="13"/>
      <c s="13">
        <v>6063190</v>
      </c>
      <c s="13"/>
      <c s="13"/>
      <c s="6">
        <f t="shared" si="6"/>
        <v>0</v>
      </c>
      <c s="13">
        <v>156261</v>
      </c>
      <c s="24">
        <v>47963</v>
      </c>
      <c s="17">
        <v>1</v>
      </c>
      <c s="17" t="s">
        <v>1018</v>
      </c>
      <c s="17" t="s">
        <v>79</v>
      </c>
      <c s="9"/>
      <c s="4" t="s">
        <v>6</v>
      </c>
      <c s="4" t="s">
        <v>1239</v>
      </c>
      <c s="4" t="s">
        <v>253</v>
      </c>
      <c s="4" t="s">
        <v>6</v>
      </c>
      <c s="17" t="s">
        <v>1019</v>
      </c>
      <c s="25" t="str">
        <f t="shared" si="7"/>
        <v>1.A FE</v>
      </c>
    </row>
    <row>
      <c r="B180" s="4" t="s">
        <v>330</v>
      </c>
      <c s="4" t="s">
        <v>812</v>
      </c>
      <c s="10" t="s">
        <v>1152</v>
      </c>
      <c s="17" t="s">
        <v>1039</v>
      </c>
      <c s="24">
        <v>45352</v>
      </c>
      <c s="4" t="s">
        <v>195</v>
      </c>
      <c s="9"/>
      <c s="13">
        <v>5000000</v>
      </c>
      <c s="13">
        <v>5000000</v>
      </c>
      <c s="13">
        <v>5041114</v>
      </c>
      <c s="13">
        <v>5002079</v>
      </c>
      <c s="13"/>
      <c s="13">
        <v>-2079</v>
      </c>
      <c s="13"/>
      <c s="6">
        <f t="shared" si="5"/>
        <v>-2079</v>
      </c>
      <c s="13"/>
      <c s="13">
        <v>5000000</v>
      </c>
      <c s="13"/>
      <c s="13"/>
      <c s="6">
        <f t="shared" si="6"/>
        <v>0</v>
      </c>
      <c s="13">
        <v>121875</v>
      </c>
      <c s="24">
        <v>45352</v>
      </c>
      <c s="17">
        <v>2</v>
      </c>
      <c s="17" t="s">
        <v>1018</v>
      </c>
      <c s="17" t="s">
        <v>79</v>
      </c>
      <c s="9"/>
      <c s="4" t="s">
        <v>6</v>
      </c>
      <c s="10" t="s">
        <v>567</v>
      </c>
      <c s="4" t="s">
        <v>650</v>
      </c>
      <c s="4" t="s">
        <v>6</v>
      </c>
      <c s="17" t="s">
        <v>1019</v>
      </c>
      <c s="25" t="str">
        <f t="shared" si="7"/>
        <v>2.A FE</v>
      </c>
    </row>
    <row>
      <c r="B181" s="4" t="s">
        <v>651</v>
      </c>
      <c s="4" t="s">
        <v>890</v>
      </c>
      <c s="10" t="s">
        <v>1240</v>
      </c>
      <c s="17" t="s">
        <v>1039</v>
      </c>
      <c s="24">
        <v>45334</v>
      </c>
      <c s="4" t="s">
        <v>262</v>
      </c>
      <c s="9"/>
      <c s="13">
        <v>4825495</v>
      </c>
      <c s="13">
        <v>4900000</v>
      </c>
      <c s="13">
        <v>4892454</v>
      </c>
      <c s="13">
        <v>4894781</v>
      </c>
      <c s="13"/>
      <c s="13">
        <v>156</v>
      </c>
      <c s="13"/>
      <c s="6">
        <f t="shared" si="5"/>
        <v>156</v>
      </c>
      <c s="13"/>
      <c s="13">
        <v>4894937</v>
      </c>
      <c s="13"/>
      <c s="13">
        <v>-69442</v>
      </c>
      <c s="6">
        <f t="shared" si="6"/>
        <v>-69442</v>
      </c>
      <c s="13">
        <v>41519</v>
      </c>
      <c s="24">
        <v>46539</v>
      </c>
      <c s="17">
        <v>2</v>
      </c>
      <c s="17" t="s">
        <v>1018</v>
      </c>
      <c s="17" t="s">
        <v>79</v>
      </c>
      <c s="9"/>
      <c s="4" t="s">
        <v>6</v>
      </c>
      <c s="10" t="s">
        <v>891</v>
      </c>
      <c s="10" t="s">
        <v>813</v>
      </c>
      <c s="4" t="s">
        <v>6</v>
      </c>
      <c s="17" t="s">
        <v>1019</v>
      </c>
      <c s="25" t="str">
        <f t="shared" si="7"/>
        <v>2.A FE</v>
      </c>
    </row>
    <row>
      <c r="B182" s="4" t="s">
        <v>983</v>
      </c>
      <c s="4" t="s">
        <v>1241</v>
      </c>
      <c s="10" t="s">
        <v>408</v>
      </c>
      <c s="17" t="s">
        <v>1039</v>
      </c>
      <c s="24">
        <v>45362</v>
      </c>
      <c s="4" t="s">
        <v>431</v>
      </c>
      <c s="9"/>
      <c s="13">
        <v>973350</v>
      </c>
      <c s="13">
        <v>1000000</v>
      </c>
      <c s="13">
        <v>972410</v>
      </c>
      <c s="13">
        <v>991760</v>
      </c>
      <c s="13"/>
      <c s="13">
        <v>785</v>
      </c>
      <c s="13"/>
      <c s="6">
        <f t="shared" si="5"/>
        <v>785</v>
      </c>
      <c s="13"/>
      <c s="13">
        <v>992545</v>
      </c>
      <c s="13"/>
      <c s="13">
        <v>-19195</v>
      </c>
      <c s="6">
        <f t="shared" si="6"/>
        <v>-19195</v>
      </c>
      <c s="13">
        <v>22406</v>
      </c>
      <c s="24">
        <v>46036</v>
      </c>
      <c s="17">
        <v>1</v>
      </c>
      <c s="17" t="s">
        <v>671</v>
      </c>
      <c s="17" t="s">
        <v>79</v>
      </c>
      <c s="9"/>
      <c s="4" t="s">
        <v>6</v>
      </c>
      <c s="10" t="s">
        <v>58</v>
      </c>
      <c s="10" t="s">
        <v>58</v>
      </c>
      <c s="4" t="s">
        <v>6</v>
      </c>
      <c s="17" t="s">
        <v>1019</v>
      </c>
      <c s="25" t="str">
        <f t="shared" si="7"/>
        <v>1.D FE</v>
      </c>
    </row>
    <row>
      <c r="B183" s="4" t="s">
        <v>1331</v>
      </c>
      <c s="4" t="s">
        <v>477</v>
      </c>
      <c s="10" t="s">
        <v>233</v>
      </c>
      <c s="17" t="s">
        <v>1039</v>
      </c>
      <c s="24">
        <v>45337</v>
      </c>
      <c s="4" t="s">
        <v>431</v>
      </c>
      <c s="9"/>
      <c s="13">
        <v>4860400</v>
      </c>
      <c s="13">
        <v>5000000</v>
      </c>
      <c s="13">
        <v>4858300</v>
      </c>
      <c s="13">
        <v>4898867</v>
      </c>
      <c s="13"/>
      <c s="13">
        <v>3734</v>
      </c>
      <c s="13"/>
      <c s="6">
        <f t="shared" si="5"/>
        <v>3734</v>
      </c>
      <c s="13"/>
      <c s="13">
        <v>4902601</v>
      </c>
      <c s="13"/>
      <c s="13">
        <v>-42201</v>
      </c>
      <c s="6">
        <f t="shared" si="6"/>
        <v>-42201</v>
      </c>
      <c s="13">
        <v>38508</v>
      </c>
      <c s="24">
        <v>46547</v>
      </c>
      <c s="17">
        <v>1</v>
      </c>
      <c s="17" t="s">
        <v>671</v>
      </c>
      <c s="17" t="s">
        <v>79</v>
      </c>
      <c s="9"/>
      <c s="4" t="s">
        <v>6</v>
      </c>
      <c s="10" t="s">
        <v>58</v>
      </c>
      <c s="10" t="s">
        <v>137</v>
      </c>
      <c s="4" t="s">
        <v>6</v>
      </c>
      <c s="17" t="s">
        <v>1019</v>
      </c>
      <c s="25" t="str">
        <f t="shared" si="7"/>
        <v>1.D FE</v>
      </c>
    </row>
    <row>
      <c r="B184" s="4" t="s">
        <v>331</v>
      </c>
      <c s="4" t="s">
        <v>984</v>
      </c>
      <c s="10" t="s">
        <v>814</v>
      </c>
      <c s="17" t="s">
        <v>1039</v>
      </c>
      <c s="24">
        <v>45373</v>
      </c>
      <c s="4" t="s">
        <v>116</v>
      </c>
      <c s="9"/>
      <c s="13">
        <v>5000000</v>
      </c>
      <c s="13">
        <v>5000000</v>
      </c>
      <c s="13">
        <v>5000000</v>
      </c>
      <c s="13">
        <v>5000000</v>
      </c>
      <c s="13"/>
      <c s="13"/>
      <c s="13"/>
      <c s="6">
        <f t="shared" si="5"/>
        <v>0</v>
      </c>
      <c s="13"/>
      <c s="13">
        <v>5000000</v>
      </c>
      <c s="13"/>
      <c s="13"/>
      <c s="6">
        <f t="shared" si="6"/>
        <v>0</v>
      </c>
      <c s="13">
        <v>106725</v>
      </c>
      <c s="24">
        <v>45738</v>
      </c>
      <c s="17">
        <v>1</v>
      </c>
      <c s="17" t="s">
        <v>428</v>
      </c>
      <c s="17" t="s">
        <v>79</v>
      </c>
      <c s="9"/>
      <c s="4" t="s">
        <v>1078</v>
      </c>
      <c s="4" t="s">
        <v>568</v>
      </c>
      <c s="4" t="s">
        <v>6</v>
      </c>
      <c s="4" t="s">
        <v>6</v>
      </c>
      <c s="17" t="s">
        <v>1019</v>
      </c>
      <c s="25" t="str">
        <f t="shared" si="7"/>
        <v>1.G FE</v>
      </c>
    </row>
    <row>
      <c r="B185" s="4" t="s">
        <v>652</v>
      </c>
      <c s="4" t="s">
        <v>1242</v>
      </c>
      <c s="10" t="s">
        <v>892</v>
      </c>
      <c s="17" t="s">
        <v>1039</v>
      </c>
      <c s="24">
        <v>45379</v>
      </c>
      <c s="4" t="s">
        <v>1258</v>
      </c>
      <c s="9"/>
      <c s="13">
        <v>10009700</v>
      </c>
      <c s="13">
        <v>10000000</v>
      </c>
      <c s="13">
        <v>9962390</v>
      </c>
      <c s="13">
        <v>9964203</v>
      </c>
      <c s="13"/>
      <c s="13">
        <v>765</v>
      </c>
      <c s="13"/>
      <c s="6">
        <f t="shared" si="5"/>
        <v>765</v>
      </c>
      <c s="13"/>
      <c s="13">
        <v>9964968</v>
      </c>
      <c s="13"/>
      <c s="13">
        <v>44731</v>
      </c>
      <c s="6">
        <f t="shared" si="6"/>
        <v>44731</v>
      </c>
      <c s="13">
        <v>184569</v>
      </c>
      <c s="24">
        <v>48714</v>
      </c>
      <c s="17">
        <v>1</v>
      </c>
      <c s="17" t="s">
        <v>81</v>
      </c>
      <c s="17" t="s">
        <v>79</v>
      </c>
      <c s="9"/>
      <c s="4" t="s">
        <v>1153</v>
      </c>
      <c s="10" t="s">
        <v>1079</v>
      </c>
      <c s="4" t="s">
        <v>6</v>
      </c>
      <c s="4" t="s">
        <v>6</v>
      </c>
      <c s="17" t="s">
        <v>1019</v>
      </c>
      <c s="25" t="str">
        <f t="shared" si="7"/>
        <v>1.F FE</v>
      </c>
    </row>
    <row>
      <c r="B186" s="4" t="s">
        <v>985</v>
      </c>
      <c s="4" t="s">
        <v>409</v>
      </c>
      <c s="10" t="s">
        <v>1154</v>
      </c>
      <c s="17" t="s">
        <v>1039</v>
      </c>
      <c s="24">
        <v>45371</v>
      </c>
      <c s="4" t="s">
        <v>782</v>
      </c>
      <c s="9"/>
      <c s="13">
        <v>244788</v>
      </c>
      <c s="13">
        <v>244788</v>
      </c>
      <c s="13">
        <v>244719</v>
      </c>
      <c s="13">
        <v>244740</v>
      </c>
      <c s="13"/>
      <c s="13">
        <v>49</v>
      </c>
      <c s="13"/>
      <c s="6">
        <f t="shared" si="5"/>
        <v>49</v>
      </c>
      <c s="13"/>
      <c s="13">
        <v>244790</v>
      </c>
      <c s="13"/>
      <c s="13"/>
      <c s="6">
        <f t="shared" si="6"/>
        <v>0</v>
      </c>
      <c s="13">
        <v>856</v>
      </c>
      <c s="24">
        <v>53225</v>
      </c>
      <c s="17">
        <v>1</v>
      </c>
      <c s="17" t="s">
        <v>81</v>
      </c>
      <c s="17" t="s">
        <v>79</v>
      </c>
      <c s="9"/>
      <c s="4" t="s">
        <v>6</v>
      </c>
      <c s="10" t="s">
        <v>805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187" s="4" t="s">
        <v>1332</v>
      </c>
      <c s="4" t="s">
        <v>741</v>
      </c>
      <c s="10" t="s">
        <v>893</v>
      </c>
      <c s="17" t="s">
        <v>1039</v>
      </c>
      <c s="24">
        <v>45371</v>
      </c>
      <c s="4" t="s">
        <v>782</v>
      </c>
      <c s="9"/>
      <c s="13">
        <v>140000</v>
      </c>
      <c s="13">
        <v>140000</v>
      </c>
      <c s="13">
        <v>139957</v>
      </c>
      <c s="13">
        <v>139974</v>
      </c>
      <c s="13"/>
      <c s="13">
        <v>26</v>
      </c>
      <c s="13"/>
      <c s="6">
        <f t="shared" si="5"/>
        <v>26</v>
      </c>
      <c s="13"/>
      <c s="13">
        <v>140000</v>
      </c>
      <c s="13"/>
      <c s="13"/>
      <c s="6">
        <f t="shared" si="6"/>
        <v>0</v>
      </c>
      <c s="13">
        <v>392</v>
      </c>
      <c s="24">
        <v>53378</v>
      </c>
      <c s="17">
        <v>1</v>
      </c>
      <c s="17" t="s">
        <v>81</v>
      </c>
      <c s="17" t="s">
        <v>79</v>
      </c>
      <c s="9"/>
      <c s="4" t="s">
        <v>6</v>
      </c>
      <c s="10" t="s">
        <v>478</v>
      </c>
      <c s="4" t="s">
        <v>253</v>
      </c>
      <c s="4" t="s">
        <v>6</v>
      </c>
      <c s="17" t="s">
        <v>1019</v>
      </c>
      <c s="25" t="str">
        <f t="shared" si="7"/>
        <v>1.F FE</v>
      </c>
    </row>
    <row>
      <c r="B188" s="4" t="s">
        <v>653</v>
      </c>
      <c s="4" t="s">
        <v>138</v>
      </c>
      <c s="10" t="s">
        <v>742</v>
      </c>
      <c s="17" t="s">
        <v>1039</v>
      </c>
      <c s="24">
        <v>45371</v>
      </c>
      <c s="4" t="s">
        <v>782</v>
      </c>
      <c s="9"/>
      <c s="13">
        <v>28072</v>
      </c>
      <c s="13">
        <v>28072</v>
      </c>
      <c s="13">
        <v>28061</v>
      </c>
      <c s="13">
        <v>28065</v>
      </c>
      <c s="13"/>
      <c s="13">
        <v>7</v>
      </c>
      <c s="13"/>
      <c s="6">
        <f t="shared" si="5"/>
        <v>7</v>
      </c>
      <c s="13"/>
      <c s="13">
        <v>28072</v>
      </c>
      <c s="13"/>
      <c s="13"/>
      <c s="6">
        <f t="shared" si="6"/>
        <v>0</v>
      </c>
      <c s="13">
        <v>118</v>
      </c>
      <c s="24">
        <v>53378</v>
      </c>
      <c s="17">
        <v>2</v>
      </c>
      <c s="17" t="s">
        <v>8</v>
      </c>
      <c s="17" t="s">
        <v>79</v>
      </c>
      <c s="9"/>
      <c s="4" t="s">
        <v>6</v>
      </c>
      <c s="10" t="s">
        <v>478</v>
      </c>
      <c s="4" t="s">
        <v>253</v>
      </c>
      <c s="4" t="s">
        <v>6</v>
      </c>
      <c s="17" t="s">
        <v>1019</v>
      </c>
      <c s="25" t="str">
        <f t="shared" si="7"/>
        <v>2.B FE</v>
      </c>
    </row>
    <row>
      <c r="B189" s="4" t="s">
        <v>986</v>
      </c>
      <c s="4" t="s">
        <v>815</v>
      </c>
      <c s="10" t="s">
        <v>332</v>
      </c>
      <c s="17" t="s">
        <v>1039</v>
      </c>
      <c s="24">
        <v>45331</v>
      </c>
      <c s="4" t="s">
        <v>1258</v>
      </c>
      <c s="9"/>
      <c s="13">
        <v>4893000</v>
      </c>
      <c s="13">
        <v>5000000</v>
      </c>
      <c s="13">
        <v>5000000</v>
      </c>
      <c s="13">
        <v>5000000</v>
      </c>
      <c s="13"/>
      <c s="13"/>
      <c s="13"/>
      <c s="6">
        <f t="shared" si="5"/>
        <v>0</v>
      </c>
      <c s="13"/>
      <c s="13">
        <v>5000000</v>
      </c>
      <c s="13"/>
      <c s="13">
        <v>-107000</v>
      </c>
      <c s="6">
        <f t="shared" si="6"/>
        <v>-107000</v>
      </c>
      <c s="13">
        <v>93775</v>
      </c>
      <c s="24">
        <v>46625</v>
      </c>
      <c s="17">
        <v>1</v>
      </c>
      <c s="17" t="s">
        <v>671</v>
      </c>
      <c s="17" t="s">
        <v>79</v>
      </c>
      <c s="9"/>
      <c s="4" t="s">
        <v>410</v>
      </c>
      <c s="4" t="s">
        <v>234</v>
      </c>
      <c s="4" t="s">
        <v>6</v>
      </c>
      <c s="4" t="s">
        <v>6</v>
      </c>
      <c s="17" t="s">
        <v>1019</v>
      </c>
      <c s="25" t="str">
        <f t="shared" si="7"/>
        <v>1.D FE</v>
      </c>
    </row>
    <row>
      <c r="B190" s="4" t="s">
        <v>1333</v>
      </c>
      <c s="4" t="s">
        <v>987</v>
      </c>
      <c s="10" t="s">
        <v>988</v>
      </c>
      <c s="17" t="s">
        <v>1039</v>
      </c>
      <c s="24">
        <v>45303</v>
      </c>
      <c s="4" t="s">
        <v>626</v>
      </c>
      <c s="9"/>
      <c s="13">
        <v>105263</v>
      </c>
      <c s="13">
        <v>105263</v>
      </c>
      <c s="13">
        <v>105263</v>
      </c>
      <c s="13">
        <v>100517</v>
      </c>
      <c s="13">
        <v>4746</v>
      </c>
      <c s="13"/>
      <c s="13"/>
      <c s="6">
        <f t="shared" si="5"/>
        <v>4746</v>
      </c>
      <c s="13"/>
      <c s="13">
        <v>105263</v>
      </c>
      <c s="13"/>
      <c s="13"/>
      <c s="6">
        <f t="shared" si="6"/>
        <v>0</v>
      </c>
      <c s="13">
        <v>632</v>
      </c>
      <c s="24">
        <v>46307</v>
      </c>
      <c s="17">
        <v>3</v>
      </c>
      <c s="17" t="s">
        <v>8</v>
      </c>
      <c s="17"/>
      <c s="9"/>
      <c s="4" t="s">
        <v>6</v>
      </c>
      <c s="4" t="s">
        <v>333</v>
      </c>
      <c s="10" t="s">
        <v>1080</v>
      </c>
      <c s="4" t="s">
        <v>6</v>
      </c>
      <c s="17" t="s">
        <v>1019</v>
      </c>
      <c s="25" t="str">
        <f t="shared" si="7"/>
        <v xml:space="preserve">3.B </v>
      </c>
    </row>
    <row>
      <c r="B191" s="8" t="s">
        <v>821</v>
      </c>
      <c s="11" t="s">
        <v>821</v>
      </c>
      <c s="8" t="s">
        <v>821</v>
      </c>
      <c s="7" t="s">
        <v>821</v>
      </c>
      <c s="21" t="s">
        <v>821</v>
      </c>
      <c s="8" t="s">
        <v>821</v>
      </c>
      <c s="7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21" t="s">
        <v>821</v>
      </c>
      <c s="7" t="s">
        <v>821</v>
      </c>
      <c s="7" t="s">
        <v>821</v>
      </c>
      <c s="7" t="s">
        <v>821</v>
      </c>
      <c s="7" t="s">
        <v>821</v>
      </c>
      <c s="8" t="s">
        <v>821</v>
      </c>
      <c s="8" t="s">
        <v>821</v>
      </c>
      <c s="8" t="s">
        <v>821</v>
      </c>
      <c s="8" t="s">
        <v>821</v>
      </c>
      <c s="7" t="s">
        <v>821</v>
      </c>
      <c s="7" t="s">
        <v>821</v>
      </c>
    </row>
    <row>
      <c r="B192" s="4" t="s">
        <v>774</v>
      </c>
      <c s="10" t="s">
        <v>103</v>
      </c>
      <c s="19"/>
      <c s="9"/>
      <c s="22"/>
      <c s="19"/>
      <c s="9"/>
      <c s="6">
        <f t="shared" si="8" ref="I192:V192">SUM(I28:I191)</f>
        <v>310632976</v>
      </c>
      <c s="6">
        <f t="shared" si="8"/>
        <v>318046039</v>
      </c>
      <c s="6">
        <f t="shared" si="8"/>
        <v>317066934</v>
      </c>
      <c s="6">
        <f t="shared" si="8"/>
        <v>301613799</v>
      </c>
      <c s="6">
        <f t="shared" si="8"/>
        <v>692721</v>
      </c>
      <c s="6">
        <f t="shared" si="8"/>
        <v>51576</v>
      </c>
      <c s="6">
        <f t="shared" si="8"/>
        <v>0</v>
      </c>
      <c s="6">
        <f t="shared" si="8"/>
        <v>744297</v>
      </c>
      <c s="6">
        <f t="shared" si="8"/>
        <v>0</v>
      </c>
      <c s="6">
        <f t="shared" si="8"/>
        <v>317303632</v>
      </c>
      <c s="6">
        <f t="shared" si="8"/>
        <v>0</v>
      </c>
      <c s="6">
        <f t="shared" si="8"/>
        <v>-6670656</v>
      </c>
      <c s="6">
        <f t="shared" si="8"/>
        <v>-6670656</v>
      </c>
      <c s="6">
        <f t="shared" si="8"/>
        <v>4881204</v>
      </c>
      <c s="22"/>
      <c s="9"/>
      <c s="9"/>
      <c s="9"/>
      <c s="9"/>
      <c s="19"/>
      <c s="19"/>
      <c s="19"/>
      <c s="19"/>
      <c s="9"/>
      <c s="9"/>
    </row>
    <row>
      <c r="B193" s="8" t="s">
        <v>821</v>
      </c>
      <c s="11" t="s">
        <v>821</v>
      </c>
      <c s="8" t="s">
        <v>821</v>
      </c>
      <c s="7" t="s">
        <v>821</v>
      </c>
      <c s="21" t="s">
        <v>821</v>
      </c>
      <c s="8" t="s">
        <v>821</v>
      </c>
      <c s="7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21" t="s">
        <v>821</v>
      </c>
      <c s="7" t="s">
        <v>821</v>
      </c>
      <c s="7" t="s">
        <v>821</v>
      </c>
      <c s="7" t="s">
        <v>821</v>
      </c>
      <c s="7" t="s">
        <v>821</v>
      </c>
      <c s="8" t="s">
        <v>821</v>
      </c>
      <c s="8" t="s">
        <v>821</v>
      </c>
      <c s="8" t="s">
        <v>821</v>
      </c>
      <c s="8" t="s">
        <v>821</v>
      </c>
      <c s="7" t="s">
        <v>821</v>
      </c>
      <c s="7" t="s">
        <v>821</v>
      </c>
    </row>
    <row>
      <c r="B194" s="4" t="s">
        <v>699</v>
      </c>
      <c s="4" t="s">
        <v>1164</v>
      </c>
      <c s="4" t="s">
        <v>6</v>
      </c>
      <c s="3"/>
      <c s="3"/>
      <c s="4" t="s">
        <v>6</v>
      </c>
      <c s="9"/>
      <c s="3"/>
      <c s="3"/>
      <c s="3"/>
      <c s="3"/>
      <c s="3"/>
      <c s="3"/>
      <c s="3"/>
      <c s="12">
        <f>M194+N194-O194</f>
        <v>0</v>
      </c>
      <c s="3"/>
      <c s="3"/>
      <c s="3"/>
      <c s="3"/>
      <c s="12">
        <f>S194+T194</f>
        <v>0</v>
      </c>
      <c s="3"/>
      <c s="3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CONCATENATE(IF(ISERROR(VLOOKUP(X194,NAICDes2020_ValidationDesc,1,)),"",VLOOKUP(X194,NAICDes2020_LookupDesc,2,)),".",IF(ISERROR(VLOOKUP(Y194,NAICDesModifier2020_ValidationDesc,1,)),"",VLOOKUP(Y194,NAICDesModifier2020_LookupDesc,2,))," ",IF(ISERROR(VLOOKUP(Z194,SVOAdminSymbolSCDBond2020_ValidationDesc,1,)),"",VLOOKUP(Z194,SVOAdminSymbolSCDBond2020_LookupDesc,2,)))</f>
        <v xml:space="preserve">. </v>
      </c>
    </row>
    <row>
      <c r="B195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96" s="4" t="s">
        <v>944</v>
      </c>
      <c s="10" t="s">
        <v>104</v>
      </c>
      <c s="2"/>
      <c s="2"/>
      <c s="2"/>
      <c s="2"/>
      <c s="9"/>
      <c s="6">
        <f t="shared" si="9" ref="I196:V196">SUM(I193:I195)</f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6">
        <f t="shared" si="9"/>
        <v>0</v>
      </c>
      <c s="2"/>
      <c s="2"/>
      <c s="2"/>
      <c s="2"/>
      <c s="9"/>
      <c s="2"/>
      <c s="2"/>
      <c s="2"/>
      <c s="2"/>
      <c s="2"/>
      <c s="2"/>
    </row>
    <row>
      <c r="B197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198" s="4" t="s">
        <v>849</v>
      </c>
      <c s="4" t="s">
        <v>1164</v>
      </c>
      <c s="4" t="s">
        <v>6</v>
      </c>
      <c s="3"/>
      <c s="3"/>
      <c s="4" t="s">
        <v>6</v>
      </c>
      <c s="9"/>
      <c s="3"/>
      <c s="3"/>
      <c s="3"/>
      <c s="3"/>
      <c s="3"/>
      <c s="3"/>
      <c s="3"/>
      <c s="12">
        <f>M198+N198-O198</f>
        <v>0</v>
      </c>
      <c s="3"/>
      <c s="3"/>
      <c s="3"/>
      <c s="3"/>
      <c s="12">
        <f>S198+T198</f>
        <v>0</v>
      </c>
      <c s="3"/>
      <c s="3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CONCATENATE(IF(ISERROR(VLOOKUP(X198,NAICDes2020_ValidationDesc,1,)),"",VLOOKUP(X198,NAICDes2020_LookupDesc,2,)),".",IF(ISERROR(VLOOKUP(Y198,NAICDesModifier2020_ValidationDesc,1,)),"",VLOOKUP(Y198,NAICDesModifier2020_LookupDesc,2,))," ",IF(ISERROR(VLOOKUP(Z198,SVOAdminSymbolSCDBond2020_ValidationDesc,1,)),"",VLOOKUP(Z198,SVOAdminSymbolSCDBond2020_LookupDesc,2,)))</f>
        <v xml:space="preserve">. </v>
      </c>
    </row>
    <row>
      <c r="B199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00" s="4" t="s">
        <v>1111</v>
      </c>
      <c s="10" t="s">
        <v>279</v>
      </c>
      <c s="2"/>
      <c s="2"/>
      <c s="2"/>
      <c s="2"/>
      <c s="9"/>
      <c s="6">
        <f t="shared" si="10" ref="I200:V200">SUM(I197:I199)</f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6">
        <f t="shared" si="10"/>
        <v>0</v>
      </c>
      <c s="2"/>
      <c s="2"/>
      <c s="2"/>
      <c s="2"/>
      <c s="9"/>
      <c s="2"/>
      <c s="2"/>
      <c s="2"/>
      <c s="2"/>
      <c s="2"/>
      <c s="2"/>
    </row>
    <row>
      <c r="B201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02" s="4" t="s">
        <v>700</v>
      </c>
      <c s="4" t="s">
        <v>1164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3"/>
      <c s="12">
        <f>M202+N202-O202</f>
        <v>0</v>
      </c>
      <c s="3"/>
      <c s="3"/>
      <c s="3"/>
      <c s="3"/>
      <c s="12">
        <f>S202+T202</f>
        <v>0</v>
      </c>
      <c s="3"/>
      <c s="2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CONCATENATE(IF(ISERROR(VLOOKUP(X202,NAICDes2020_ValidationDesc,1,)),"",VLOOKUP(X202,NAICDes2020_LookupDesc,2,)),".",IF(ISERROR(VLOOKUP(Y202,NAICDesModifier2020_ValidationDesc,1,)),"",VLOOKUP(Y202,NAICDesModifier2020_LookupDesc,2,))," ",IF(ISERROR(VLOOKUP(Z202,SVOAdminSymbolSCDBond2020_ValidationDesc,1,)),"",VLOOKUP(Z202,SVOAdminSymbolSCDBond2020_LookupDesc,2,)))</f>
        <v xml:space="preserve">. </v>
      </c>
    </row>
    <row>
      <c r="B203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04" s="4" t="s">
        <v>945</v>
      </c>
      <c s="10" t="s">
        <v>1112</v>
      </c>
      <c s="2"/>
      <c s="2"/>
      <c s="2"/>
      <c s="2"/>
      <c s="2"/>
      <c s="6">
        <f t="shared" si="11" ref="I204:V204">SUM(I201:I203)</f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6">
        <f t="shared" si="11"/>
        <v>0</v>
      </c>
      <c s="2"/>
      <c s="2"/>
      <c s="2"/>
      <c s="2"/>
      <c s="9"/>
      <c s="2"/>
      <c s="2"/>
      <c s="2"/>
      <c s="2"/>
      <c s="2"/>
      <c s="2"/>
    </row>
    <row>
      <c r="B205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06" s="4" t="s">
        <v>1194</v>
      </c>
      <c s="4" t="s">
        <v>1164</v>
      </c>
      <c s="4" t="s">
        <v>6</v>
      </c>
      <c s="3"/>
      <c s="3"/>
      <c s="4" t="s">
        <v>6</v>
      </c>
      <c s="2"/>
      <c s="3"/>
      <c s="3"/>
      <c s="3"/>
      <c s="3"/>
      <c s="3"/>
      <c s="3"/>
      <c s="3"/>
      <c s="12">
        <f>M206+N206-O206</f>
        <v>0</v>
      </c>
      <c s="3"/>
      <c s="3"/>
      <c s="3"/>
      <c s="3"/>
      <c s="12">
        <f>S206+T206</f>
        <v>0</v>
      </c>
      <c s="3"/>
      <c s="3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CONCATENATE(IF(ISERROR(VLOOKUP(X206,NAICDes2020_ValidationDesc,1,)),"",VLOOKUP(X206,NAICDes2020_LookupDesc,2,)),".",IF(ISERROR(VLOOKUP(Y206,NAICDesModifier2020_ValidationDesc,1,)),"",VLOOKUP(Y206,NAICDesModifier2020_LookupDesc,2,))," ",IF(ISERROR(VLOOKUP(Z206,SVOAdminSymbolSCDBond2020_ValidationDesc,1,)),"",VLOOKUP(Z206,SVOAdminSymbolSCDBond2020_LookupDesc,2,)))</f>
        <v xml:space="preserve">. </v>
      </c>
    </row>
    <row>
      <c r="B207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08" s="4" t="s">
        <v>105</v>
      </c>
      <c s="10" t="s">
        <v>280</v>
      </c>
      <c s="2"/>
      <c s="2"/>
      <c s="2"/>
      <c s="2"/>
      <c s="2"/>
      <c s="6">
        <f t="shared" si="12" ref="I208:V208">SUM(I205:I207)</f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6">
        <f t="shared" si="12"/>
        <v>0</v>
      </c>
      <c s="2"/>
      <c s="2"/>
      <c s="2"/>
      <c s="2"/>
      <c s="9"/>
      <c s="2"/>
      <c s="2"/>
      <c s="2"/>
      <c s="2"/>
      <c s="2"/>
      <c s="2"/>
    </row>
    <row>
      <c r="B209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10" s="4" t="s">
        <v>106</v>
      </c>
      <c s="4" t="s">
        <v>1164</v>
      </c>
      <c s="4" t="s">
        <v>6</v>
      </c>
      <c s="3"/>
      <c s="3"/>
      <c s="4" t="s">
        <v>6</v>
      </c>
      <c s="2"/>
      <c s="3"/>
      <c s="3"/>
      <c s="3"/>
      <c s="3"/>
      <c s="3"/>
      <c s="3"/>
      <c s="3"/>
      <c s="12">
        <f>M210+N210-O210</f>
        <v>0</v>
      </c>
      <c s="3"/>
      <c s="3"/>
      <c s="3"/>
      <c s="3"/>
      <c s="12">
        <f>S210+T210</f>
        <v>0</v>
      </c>
      <c s="3"/>
      <c s="3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CONCATENATE(IF(ISERROR(VLOOKUP(X210,NAICDes2020_ValidationDesc,1,)),"",VLOOKUP(X210,NAICDes2020_LookupDesc,2,)),".",IF(ISERROR(VLOOKUP(Y210,NAICDesModifier2020_ValidationDesc,1,)),"",VLOOKUP(Y210,NAICDesModifier2020_LookupDesc,2,))," ",IF(ISERROR(VLOOKUP(Z210,SVOAdminSymbolSCDBond2020_ValidationDesc,1,)),"",VLOOKUP(Z210,SVOAdminSymbolSCDBond2020_LookupDesc,2,)))</f>
        <v xml:space="preserve">. </v>
      </c>
    </row>
    <row>
      <c r="B211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12" s="4" t="s">
        <v>373</v>
      </c>
      <c s="10" t="s">
        <v>185</v>
      </c>
      <c s="2"/>
      <c s="2"/>
      <c s="2"/>
      <c s="2"/>
      <c s="2"/>
      <c s="6">
        <f t="shared" si="13" ref="I212:V212">SUM(I209:I211)</f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6">
        <f t="shared" si="13"/>
        <v>0</v>
      </c>
      <c s="2"/>
      <c s="2"/>
      <c s="2"/>
      <c s="2"/>
      <c s="9"/>
      <c s="2"/>
      <c s="2"/>
      <c s="2"/>
      <c s="2"/>
      <c s="2"/>
      <c s="2"/>
    </row>
    <row>
      <c r="B213" s="4" t="s">
        <v>374</v>
      </c>
      <c s="4" t="s">
        <v>59</v>
      </c>
      <c s="2"/>
      <c s="2"/>
      <c s="2"/>
      <c s="2"/>
      <c s="2"/>
      <c s="6">
        <f t="shared" si="14" ref="I213:V213">I11+I15+I19+I23+I27+I192+I196+I200+I204+I208+I212</f>
        <v>310857976</v>
      </c>
      <c s="6">
        <f t="shared" si="14"/>
        <v>318271039</v>
      </c>
      <c s="6">
        <f t="shared" si="14"/>
        <v>317288586</v>
      </c>
      <c s="6">
        <f t="shared" si="14"/>
        <v>301838253</v>
      </c>
      <c s="6">
        <f t="shared" si="14"/>
        <v>692721</v>
      </c>
      <c s="6">
        <f t="shared" si="14"/>
        <v>51642</v>
      </c>
      <c s="6">
        <f t="shared" si="14"/>
        <v>0</v>
      </c>
      <c s="6">
        <f t="shared" si="14"/>
        <v>744363</v>
      </c>
      <c s="6">
        <f t="shared" si="14"/>
        <v>0</v>
      </c>
      <c s="6">
        <f t="shared" si="14"/>
        <v>317528153</v>
      </c>
      <c s="6">
        <f t="shared" si="14"/>
        <v>0</v>
      </c>
      <c s="6">
        <f t="shared" si="14"/>
        <v>-6670177</v>
      </c>
      <c s="6">
        <f t="shared" si="14"/>
        <v>-6670177</v>
      </c>
      <c s="6">
        <f t="shared" si="14"/>
        <v>4890075</v>
      </c>
      <c s="2"/>
      <c s="2"/>
      <c s="2"/>
      <c s="2"/>
      <c s="9"/>
      <c s="2"/>
      <c s="2"/>
      <c s="2"/>
      <c s="2"/>
      <c s="2"/>
      <c s="2"/>
    </row>
    <row>
      <c r="B214" s="4" t="s">
        <v>701</v>
      </c>
      <c s="4" t="s">
        <v>375</v>
      </c>
      <c s="2"/>
      <c s="2"/>
      <c s="2"/>
      <c s="2"/>
      <c s="2"/>
      <c s="18"/>
      <c s="18"/>
      <c s="18"/>
      <c s="18"/>
      <c s="18"/>
      <c s="18"/>
      <c s="18"/>
      <c s="18"/>
      <c s="18"/>
      <c s="18"/>
      <c s="18"/>
      <c s="18"/>
      <c s="18"/>
      <c s="18"/>
      <c s="2"/>
      <c s="2"/>
      <c s="2"/>
      <c s="2"/>
      <c s="9"/>
      <c s="2"/>
      <c s="2"/>
      <c s="2"/>
      <c s="2"/>
      <c s="2"/>
      <c s="2"/>
    </row>
    <row>
      <c r="B215" s="4" t="s">
        <v>1045</v>
      </c>
      <c s="4" t="s">
        <v>702</v>
      </c>
      <c s="2"/>
      <c s="2"/>
      <c s="2"/>
      <c s="2"/>
      <c s="2"/>
      <c s="20">
        <f t="shared" si="15" ref="I215:V215">I213</f>
        <v>310857976</v>
      </c>
      <c s="20">
        <f t="shared" si="15"/>
        <v>318271039</v>
      </c>
      <c s="20">
        <f t="shared" si="15"/>
        <v>317288586</v>
      </c>
      <c s="20">
        <f t="shared" si="15"/>
        <v>301838253</v>
      </c>
      <c s="20">
        <f t="shared" si="15"/>
        <v>692721</v>
      </c>
      <c s="20">
        <f t="shared" si="15"/>
        <v>51642</v>
      </c>
      <c s="20">
        <f t="shared" si="15"/>
        <v>0</v>
      </c>
      <c s="20">
        <f t="shared" si="15"/>
        <v>744363</v>
      </c>
      <c s="20">
        <f t="shared" si="15"/>
        <v>0</v>
      </c>
      <c s="20">
        <f t="shared" si="15"/>
        <v>317528153</v>
      </c>
      <c s="20">
        <f t="shared" si="15"/>
        <v>0</v>
      </c>
      <c s="20">
        <f t="shared" si="15"/>
        <v>-6670177</v>
      </c>
      <c s="20">
        <f t="shared" si="15"/>
        <v>-6670177</v>
      </c>
      <c s="20">
        <f t="shared" si="15"/>
        <v>4890075</v>
      </c>
      <c s="2"/>
      <c s="2"/>
      <c s="2"/>
      <c s="2"/>
      <c s="9"/>
      <c s="2"/>
      <c s="2"/>
      <c s="2"/>
      <c s="2"/>
      <c s="2"/>
      <c s="2"/>
    </row>
    <row>
      <c r="B216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17" s="4" t="s">
        <v>1195</v>
      </c>
      <c s="4" t="s">
        <v>1164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3"/>
      <c s="12">
        <f>M217+N217-O217</f>
        <v>0</v>
      </c>
      <c s="3"/>
      <c s="3"/>
      <c s="3"/>
      <c s="3"/>
      <c s="12">
        <f>S217+T217</f>
        <v>0</v>
      </c>
      <c s="3"/>
      <c s="2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CONCATENATE(IF(ISERROR(VLOOKUP(X217,NAICDes2020_ValidationDesc,1,)),"",VLOOKUP(X217,NAICDes2020_LookupDesc,2,)),".",IF(ISERROR(VLOOKUP(Y217,NAICDesModifier2020_ValidationDesc,1,)),"",VLOOKUP(Y217,NAICDesModifier2020_LookupDesc,2,))," ",IF(ISERROR(VLOOKUP(Z217,SVOAdminSymbolSCDPS2020_ValidationDesc,1,)),"",VLOOKUP(Z217,SVOAdminSymbolSCDPS2020_LookupDesc,2,)))</f>
        <v xml:space="preserve">. </v>
      </c>
    </row>
    <row>
      <c r="B218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19" s="4" t="s">
        <v>186</v>
      </c>
      <c s="10" t="s">
        <v>1196</v>
      </c>
      <c s="2"/>
      <c s="2"/>
      <c s="2"/>
      <c s="2"/>
      <c s="2"/>
      <c s="6">
        <f>SUM(I216:I218)</f>
        <v>0</v>
      </c>
      <c s="2"/>
      <c s="6">
        <f t="shared" si="16" ref="K219:V219">SUM(K216:K218)</f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6">
        <f t="shared" si="16"/>
        <v>0</v>
      </c>
      <c s="2"/>
      <c s="2"/>
      <c s="2"/>
      <c s="2"/>
      <c s="9"/>
      <c s="2"/>
      <c s="2"/>
      <c s="2"/>
      <c s="2"/>
      <c s="2"/>
      <c s="2"/>
    </row>
    <row>
      <c r="B220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1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21" s="4" t="s">
        <v>946</v>
      </c>
      <c s="4" t="s">
        <v>1164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3"/>
      <c s="12">
        <f>M221+N221-O221</f>
        <v>0</v>
      </c>
      <c s="3"/>
      <c s="3"/>
      <c s="3"/>
      <c s="3"/>
      <c s="12">
        <f>S221+T221</f>
        <v>0</v>
      </c>
      <c s="3"/>
      <c s="2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CONCATENATE(IF(ISERROR(VLOOKUP(X221,NAICDes2020_ValidationDesc,1,)),"",VLOOKUP(X221,NAICDes2020_LookupDesc,2,)),".",IF(ISERROR(VLOOKUP(Y221,NAICDesModifier2020_ValidationDesc,1,)),"",VLOOKUP(Y221,NAICDesModifier2020_LookupDesc,2,))," ",IF(ISERROR(VLOOKUP(Z221,SVOAdminSymbolSCDPS2020_ValidationDesc,1,)),"",VLOOKUP(Z221,SVOAdminSymbolSCDPS2020_LookupDesc,2,)))</f>
        <v xml:space="preserve">. </v>
      </c>
    </row>
    <row>
      <c r="B222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23" s="4" t="s">
        <v>1287</v>
      </c>
      <c s="10" t="s">
        <v>1197</v>
      </c>
      <c s="2"/>
      <c s="2"/>
      <c s="2"/>
      <c s="2"/>
      <c s="2"/>
      <c s="6">
        <f>SUM(I220:I222)</f>
        <v>0</v>
      </c>
      <c s="2"/>
      <c s="6">
        <f t="shared" si="17" ref="K223:V223">SUM(K220:K222)</f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6">
        <f t="shared" si="17"/>
        <v>0</v>
      </c>
      <c s="2"/>
      <c s="2"/>
      <c s="2"/>
      <c s="2"/>
      <c s="9"/>
      <c s="2"/>
      <c s="2"/>
      <c s="2"/>
      <c s="2"/>
      <c s="2"/>
      <c s="2"/>
    </row>
    <row>
      <c r="B224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1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25" s="4" t="s">
        <v>107</v>
      </c>
      <c s="4" t="s">
        <v>1164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3"/>
      <c s="12">
        <f>M225+N225-O225</f>
        <v>0</v>
      </c>
      <c s="3"/>
      <c s="3"/>
      <c s="3"/>
      <c s="3"/>
      <c s="12">
        <f>S225+T225</f>
        <v>0</v>
      </c>
      <c s="3"/>
      <c s="2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CONCATENATE(IF(ISERROR(VLOOKUP(X225,NAICDes2020_ValidationDesc,1,)),"",VLOOKUP(X225,NAICDes2020_LookupDesc,2,)),".",IF(ISERROR(VLOOKUP(Y225,NAICDesModifier2020_ValidationDesc,1,)),"",VLOOKUP(Y225,NAICDesModifier2020_LookupDesc,2,))," ",IF(ISERROR(VLOOKUP(Z225,SVOAdminSymbolSCDPS2020_ValidationDesc,1,)),"",VLOOKUP(Z225,SVOAdminSymbolSCDPS2020_LookupDesc,2,)))</f>
        <v xml:space="preserve">. </v>
      </c>
    </row>
    <row>
      <c r="B226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27" s="4" t="s">
        <v>442</v>
      </c>
      <c s="10" t="s">
        <v>850</v>
      </c>
      <c s="2"/>
      <c s="2"/>
      <c s="2"/>
      <c s="2"/>
      <c s="2"/>
      <c s="6">
        <f>SUM(I224:I226)</f>
        <v>0</v>
      </c>
      <c s="2"/>
      <c s="6">
        <f t="shared" si="18" ref="K227:V227">SUM(K224:K226)</f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6">
        <f t="shared" si="18"/>
        <v>0</v>
      </c>
      <c s="2"/>
      <c s="2"/>
      <c s="2"/>
      <c s="2"/>
      <c s="9"/>
      <c s="2"/>
      <c s="2"/>
      <c s="2"/>
      <c s="2"/>
      <c s="2"/>
      <c s="2"/>
    </row>
    <row>
      <c r="B228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1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29" s="4" t="s">
        <v>1198</v>
      </c>
      <c s="4" t="s">
        <v>1164</v>
      </c>
      <c s="4" t="s">
        <v>6</v>
      </c>
      <c s="3"/>
      <c s="3"/>
      <c s="4" t="s">
        <v>6</v>
      </c>
      <c s="3"/>
      <c s="3"/>
      <c s="3"/>
      <c s="3"/>
      <c s="3"/>
      <c s="3"/>
      <c s="3"/>
      <c s="3"/>
      <c s="12">
        <f>M229+N229-O229</f>
        <v>0</v>
      </c>
      <c s="3"/>
      <c s="3"/>
      <c s="3"/>
      <c s="3"/>
      <c s="12">
        <f>S229+T229</f>
        <v>0</v>
      </c>
      <c s="3"/>
      <c s="2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CONCATENATE(IF(ISERROR(VLOOKUP(X229,NAICDes2020_ValidationDesc,1,)),"",VLOOKUP(X229,NAICDes2020_LookupDesc,2,)),".",IF(ISERROR(VLOOKUP(Y229,NAICDesModifier2020_ValidationDesc,1,)),"",VLOOKUP(Y229,NAICDesModifier2020_LookupDesc,2,))," ",IF(ISERROR(VLOOKUP(Z229,SVOAdminSymbolSCDPS2020_ValidationDesc,1,)),"",VLOOKUP(Z229,SVOAdminSymbolSCDPS2020_LookupDesc,2,)))</f>
        <v xml:space="preserve">. </v>
      </c>
    </row>
    <row>
      <c r="B230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31" s="4" t="s">
        <v>187</v>
      </c>
      <c s="10" t="s">
        <v>281</v>
      </c>
      <c s="2"/>
      <c s="2"/>
      <c s="2"/>
      <c s="2"/>
      <c s="2"/>
      <c s="6">
        <f>SUM(I228:I230)</f>
        <v>0</v>
      </c>
      <c s="2"/>
      <c s="6">
        <f t="shared" si="19" ref="K231:V231">SUM(K228:K230)</f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6">
        <f t="shared" si="19"/>
        <v>0</v>
      </c>
      <c s="2"/>
      <c s="2"/>
      <c s="2"/>
      <c s="2"/>
      <c s="9"/>
      <c s="2"/>
      <c s="2"/>
      <c s="2"/>
      <c s="2"/>
      <c s="2"/>
      <c s="2"/>
    </row>
    <row>
      <c r="B232" s="4" t="s">
        <v>188</v>
      </c>
      <c s="10" t="s">
        <v>989</v>
      </c>
      <c s="2"/>
      <c s="2"/>
      <c s="2"/>
      <c s="2"/>
      <c s="2"/>
      <c s="6">
        <f>I219+I223+I227+I231</f>
        <v>0</v>
      </c>
      <c s="2"/>
      <c s="6">
        <f t="shared" si="20" ref="K232:V232">K219+K223+K227+K231</f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6">
        <f t="shared" si="20"/>
        <v>0</v>
      </c>
      <c s="2"/>
      <c s="2"/>
      <c s="2"/>
      <c s="2"/>
      <c s="9"/>
      <c s="2"/>
      <c s="2"/>
      <c s="2"/>
      <c s="2"/>
      <c s="2"/>
      <c s="2"/>
    </row>
    <row>
      <c r="B233" s="4" t="s">
        <v>521</v>
      </c>
      <c s="10" t="s">
        <v>1288</v>
      </c>
      <c s="2"/>
      <c s="2"/>
      <c s="2"/>
      <c s="2"/>
      <c s="2"/>
      <c s="18"/>
      <c s="2"/>
      <c s="18"/>
      <c s="18"/>
      <c s="18"/>
      <c s="18"/>
      <c s="18"/>
      <c s="18"/>
      <c s="18"/>
      <c s="18"/>
      <c s="18"/>
      <c s="18"/>
      <c s="18"/>
      <c s="18"/>
      <c s="2"/>
      <c s="2"/>
      <c s="2"/>
      <c s="2"/>
      <c s="9"/>
      <c s="2"/>
      <c s="2"/>
      <c s="2"/>
      <c s="2"/>
      <c s="2"/>
      <c s="2"/>
    </row>
    <row>
      <c r="B234" s="4" t="s">
        <v>851</v>
      </c>
      <c s="4" t="s">
        <v>1113</v>
      </c>
      <c s="2"/>
      <c s="2"/>
      <c s="2"/>
      <c s="2"/>
      <c s="2"/>
      <c s="20">
        <f>I232</f>
        <v>0</v>
      </c>
      <c s="2"/>
      <c s="20">
        <f t="shared" si="21" ref="K234:V234">K232</f>
        <v>0</v>
      </c>
      <c s="20">
        <f t="shared" si="21"/>
        <v>0</v>
      </c>
      <c s="20">
        <f t="shared" si="21"/>
        <v>0</v>
      </c>
      <c s="20">
        <f t="shared" si="21"/>
        <v>0</v>
      </c>
      <c s="20">
        <f t="shared" si="21"/>
        <v>0</v>
      </c>
      <c s="20">
        <f t="shared" si="21"/>
        <v>0</v>
      </c>
      <c s="20">
        <f t="shared" si="21"/>
        <v>0</v>
      </c>
      <c s="20">
        <f t="shared" si="21"/>
        <v>0</v>
      </c>
      <c s="20">
        <f t="shared" si="21"/>
        <v>0</v>
      </c>
      <c s="20">
        <f t="shared" si="21"/>
        <v>0</v>
      </c>
      <c s="20">
        <f t="shared" si="21"/>
        <v>0</v>
      </c>
      <c s="20">
        <f t="shared" si="21"/>
        <v>0</v>
      </c>
      <c s="2"/>
      <c s="2"/>
      <c s="2"/>
      <c s="2"/>
      <c s="9"/>
      <c s="2"/>
      <c s="2"/>
      <c s="2"/>
      <c s="2"/>
      <c s="2"/>
      <c s="2"/>
    </row>
    <row>
      <c r="B235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1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36" s="4" t="s">
        <v>1114</v>
      </c>
      <c s="4" t="s">
        <v>1164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12">
        <f>M236+N236-O236</f>
        <v>0</v>
      </c>
      <c s="3"/>
      <c s="3"/>
      <c s="3"/>
      <c s="3"/>
      <c s="12">
        <f>S236+T236</f>
        <v>0</v>
      </c>
      <c s="3"/>
      <c s="2"/>
      <c s="2"/>
      <c s="2"/>
      <c s="2"/>
      <c s="9"/>
      <c s="4" t="s">
        <v>6</v>
      </c>
      <c s="4" t="s">
        <v>6</v>
      </c>
      <c s="4" t="s">
        <v>6</v>
      </c>
      <c s="4" t="s">
        <v>6</v>
      </c>
      <c s="3"/>
      <c s="2"/>
    </row>
    <row>
      <c r="B237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38" s="4" t="s">
        <v>108</v>
      </c>
      <c s="10" t="s">
        <v>109</v>
      </c>
      <c s="2"/>
      <c s="2"/>
      <c s="2"/>
      <c s="2"/>
      <c s="2"/>
      <c s="6">
        <f>SUM(I235:I237)</f>
        <v>0</v>
      </c>
      <c s="2"/>
      <c s="6">
        <f t="shared" si="22" ref="K238:V238">SUM(K235:K237)</f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6">
        <f t="shared" si="22"/>
        <v>0</v>
      </c>
      <c s="2"/>
      <c s="2"/>
      <c s="2"/>
      <c s="2"/>
      <c s="9"/>
      <c s="2"/>
      <c s="2"/>
      <c s="2"/>
      <c s="2"/>
      <c s="2"/>
      <c s="2"/>
    </row>
    <row>
      <c r="B239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1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40" s="4" t="s">
        <v>852</v>
      </c>
      <c s="4" t="s">
        <v>1164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12">
        <f>M240+N240-O240</f>
        <v>0</v>
      </c>
      <c s="3"/>
      <c s="3"/>
      <c s="3"/>
      <c s="3"/>
      <c s="12">
        <f>S240+T240</f>
        <v>0</v>
      </c>
      <c s="3"/>
      <c s="2"/>
      <c s="2"/>
      <c s="2"/>
      <c s="2"/>
      <c s="9"/>
      <c s="4" t="s">
        <v>6</v>
      </c>
      <c s="4" t="s">
        <v>6</v>
      </c>
      <c s="4" t="s">
        <v>6</v>
      </c>
      <c s="4" t="s">
        <v>6</v>
      </c>
      <c s="3"/>
      <c s="2"/>
    </row>
    <row>
      <c r="B241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42" s="4" t="s">
        <v>1199</v>
      </c>
      <c s="10" t="s">
        <v>853</v>
      </c>
      <c s="2"/>
      <c s="2"/>
      <c s="2"/>
      <c s="2"/>
      <c s="2"/>
      <c s="6">
        <f>SUM(I239:I241)</f>
        <v>0</v>
      </c>
      <c s="2"/>
      <c s="6">
        <f t="shared" si="23" ref="K242:V242">SUM(K239:K241)</f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6">
        <f t="shared" si="23"/>
        <v>0</v>
      </c>
      <c s="2"/>
      <c s="2"/>
      <c s="2"/>
      <c s="2"/>
      <c s="9"/>
      <c s="2"/>
      <c s="2"/>
      <c s="2"/>
      <c s="2"/>
      <c s="2"/>
      <c s="2"/>
    </row>
    <row>
      <c r="B243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1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44" s="4" t="s">
        <v>31</v>
      </c>
      <c s="4" t="s">
        <v>1164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12">
        <f>M244+N244-O244</f>
        <v>0</v>
      </c>
      <c s="3"/>
      <c s="3"/>
      <c s="3"/>
      <c s="3"/>
      <c s="12">
        <f>S244+T244</f>
        <v>0</v>
      </c>
      <c s="3"/>
      <c s="2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CONCATENATE(IF(ISERROR(VLOOKUP(X244,NAICDes2020_ValidationDesc,1,)),"",VLOOKUP(X244,NAICDes2020_LookupDesc,2,)),".",IF(ISERROR(VLOOKUP(Y244,NAICDesModifier2020_ValidationDesc,1,)),"",VLOOKUP(Y244,NAICDesModifier2020_LookupDesc,2,))," ",IF(ISERROR(VLOOKUP(Z244,SVOAdminSymbolSCDCS2020_ValidationDesc,1,)),"",VLOOKUP(Z244,SVOAdminSymbolSCDCS2020_LookupDesc,2,)))</f>
        <v xml:space="preserve">. </v>
      </c>
    </row>
    <row>
      <c r="B245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46" s="4" t="s">
        <v>376</v>
      </c>
      <c s="10" t="s">
        <v>189</v>
      </c>
      <c s="2"/>
      <c s="2"/>
      <c s="2"/>
      <c s="2"/>
      <c s="2"/>
      <c s="6">
        <f>SUM(I243:I245)</f>
        <v>0</v>
      </c>
      <c s="2"/>
      <c s="6">
        <f t="shared" si="24" ref="K246:V246">SUM(K243:K245)</f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6">
        <f t="shared" si="24"/>
        <v>0</v>
      </c>
      <c s="2"/>
      <c s="2"/>
      <c s="2"/>
      <c s="2"/>
      <c s="9"/>
      <c s="2"/>
      <c s="2"/>
      <c s="2"/>
      <c s="2"/>
      <c s="2"/>
      <c s="2"/>
    </row>
    <row>
      <c r="B247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1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48" s="4" t="s">
        <v>1115</v>
      </c>
      <c s="4" t="s">
        <v>1164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12">
        <f>M248+N248-O248</f>
        <v>0</v>
      </c>
      <c s="3"/>
      <c s="3"/>
      <c s="3"/>
      <c s="3"/>
      <c s="12">
        <f>S248+T248</f>
        <v>0</v>
      </c>
      <c s="3"/>
      <c s="2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CONCATENATE(IF(ISERROR(VLOOKUP(X248,NAICDes2020_ValidationDesc,1,)),"",VLOOKUP(X248,NAICDes2020_LookupDesc,2,)),".",IF(ISERROR(VLOOKUP(Y248,NAICDesModifier2020_ValidationDesc,1,)),"",VLOOKUP(Y248,NAICDesModifier2020_LookupDesc,2,))," ",IF(ISERROR(VLOOKUP(Z248,SVOAdminSymbolSCDCS2020_ValidationDesc,1,)),"",VLOOKUP(Z248,SVOAdminSymbolSCDCS2020_LookupDesc,2,)))</f>
        <v xml:space="preserve">. </v>
      </c>
    </row>
    <row>
      <c r="B249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50" s="4" t="s">
        <v>110</v>
      </c>
      <c s="10" t="s">
        <v>1116</v>
      </c>
      <c s="2"/>
      <c s="2"/>
      <c s="2"/>
      <c s="2"/>
      <c s="2"/>
      <c s="6">
        <f>SUM(I247:I249)</f>
        <v>0</v>
      </c>
      <c s="2"/>
      <c s="6">
        <f t="shared" si="25" ref="K250:V250">SUM(K247:K249)</f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6">
        <f t="shared" si="25"/>
        <v>0</v>
      </c>
      <c s="2"/>
      <c s="2"/>
      <c s="2"/>
      <c s="2"/>
      <c s="9"/>
      <c s="2"/>
      <c s="2"/>
      <c s="2"/>
      <c s="2"/>
      <c s="2"/>
      <c s="2"/>
    </row>
    <row>
      <c r="B251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1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52" s="4" t="s">
        <v>190</v>
      </c>
      <c s="4" t="s">
        <v>1164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12">
        <f>M252+N252-O252</f>
        <v>0</v>
      </c>
      <c s="3"/>
      <c s="3"/>
      <c s="3"/>
      <c s="3"/>
      <c s="12">
        <f>S252+T252</f>
        <v>0</v>
      </c>
      <c s="3"/>
      <c s="2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CONCATENATE(IF(ISERROR(VLOOKUP(X252,NAICDes2020_ValidationDesc,1,)),"",VLOOKUP(X252,NAICDes2020_LookupDesc,2,)),".",IF(ISERROR(VLOOKUP(Y252,NAICDesModifier2020_ValidationDesc,1,)),"",VLOOKUP(Y252,NAICDesModifier2020_LookupDesc,2,))," ",IF(ISERROR(VLOOKUP(Z252,SVOAdminSymbolSCDCS2020_ValidationDesc,1,)),"",VLOOKUP(Z252,SVOAdminSymbolSCDCS2020_LookupDesc,2,)))</f>
        <v xml:space="preserve">. </v>
      </c>
    </row>
    <row>
      <c r="B253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54" s="4" t="s">
        <v>522</v>
      </c>
      <c s="10" t="s">
        <v>191</v>
      </c>
      <c s="2"/>
      <c s="2"/>
      <c s="2"/>
      <c s="2"/>
      <c s="2"/>
      <c s="6">
        <f>SUM(I251:I253)</f>
        <v>0</v>
      </c>
      <c s="2"/>
      <c s="6">
        <f t="shared" si="26" ref="K254:V254">SUM(K251:K253)</f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6">
        <f t="shared" si="26"/>
        <v>0</v>
      </c>
      <c s="2"/>
      <c s="2"/>
      <c s="2"/>
      <c s="2"/>
      <c s="9"/>
      <c s="2"/>
      <c s="2"/>
      <c s="2"/>
      <c s="2"/>
      <c s="2"/>
      <c s="2"/>
    </row>
    <row>
      <c r="B255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1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56" s="4" t="s">
        <v>1289</v>
      </c>
      <c s="4" t="s">
        <v>1164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12">
        <f>M256+N256-O256</f>
        <v>0</v>
      </c>
      <c s="3"/>
      <c s="3"/>
      <c s="3"/>
      <c s="3"/>
      <c s="12">
        <f>S256+T256</f>
        <v>0</v>
      </c>
      <c s="3"/>
      <c s="2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CONCATENATE(IF(ISERROR(VLOOKUP(X256,NAICDes2020_ValidationDesc,1,)),"",VLOOKUP(X256,NAICDes2020_LookupDesc,2,)),".",IF(ISERROR(VLOOKUP(Y256,NAICDesModifier2020_ValidationDesc,1,)),"",VLOOKUP(Y256,NAICDesModifier2020_LookupDesc,2,))," ",IF(ISERROR(VLOOKUP(Z256,SVOAdminSymbolSCDCS2020_ValidationDesc,1,)),"",VLOOKUP(Z256,SVOAdminSymbolSCDCS2020_LookupDesc,2,)))</f>
        <v xml:space="preserve">. </v>
      </c>
    </row>
    <row>
      <c r="B257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58" s="4" t="s">
        <v>282</v>
      </c>
      <c s="10" t="s">
        <v>283</v>
      </c>
      <c s="2"/>
      <c s="2"/>
      <c s="2"/>
      <c s="2"/>
      <c s="2"/>
      <c s="6">
        <f>SUM(I255:I257)</f>
        <v>0</v>
      </c>
      <c s="2"/>
      <c s="6">
        <f t="shared" si="27" ref="K258:V258">SUM(K255:K257)</f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6">
        <f t="shared" si="27"/>
        <v>0</v>
      </c>
      <c s="2"/>
      <c s="2"/>
      <c s="2"/>
      <c s="2"/>
      <c s="9"/>
      <c s="2"/>
      <c s="2"/>
      <c s="2"/>
      <c s="2"/>
      <c s="2"/>
      <c s="2"/>
    </row>
    <row>
      <c r="B259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1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60" s="4" t="s">
        <v>377</v>
      </c>
      <c s="4" t="s">
        <v>1164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12">
        <f>M260+N260-O260</f>
        <v>0</v>
      </c>
      <c s="3"/>
      <c s="3"/>
      <c s="3"/>
      <c s="3"/>
      <c s="12">
        <f>S260+T260</f>
        <v>0</v>
      </c>
      <c s="3"/>
      <c s="2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CONCATENATE(IF(ISERROR(VLOOKUP(X260,NAICDes2020_ValidationDesc,1,)),"",VLOOKUP(X260,NAICDes2020_LookupDesc,2,)),".",IF(ISERROR(VLOOKUP(Y260,NAICDesModifier2020_ValidationDesc,1,)),"",VLOOKUP(Y260,NAICDesModifier2020_LookupDesc,2,))," ",IF(ISERROR(VLOOKUP(Z260,SVOAdminSymbolSCDCS2020_ValidationDesc,1,)),"",VLOOKUP(Z260,SVOAdminSymbolSCDCS2020_LookupDesc,2,)))</f>
        <v xml:space="preserve">. </v>
      </c>
    </row>
    <row>
      <c r="B261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62" s="4" t="s">
        <v>703</v>
      </c>
      <c s="10" t="s">
        <v>775</v>
      </c>
      <c s="2"/>
      <c s="2"/>
      <c s="2"/>
      <c s="2"/>
      <c s="2"/>
      <c s="6">
        <f>SUM(I259:I261)</f>
        <v>0</v>
      </c>
      <c s="2"/>
      <c s="6">
        <f t="shared" si="28" ref="K262:V262">SUM(K259:K261)</f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6">
        <f t="shared" si="28"/>
        <v>0</v>
      </c>
      <c s="2"/>
      <c s="2"/>
      <c s="2"/>
      <c s="2"/>
      <c s="9"/>
      <c s="2"/>
      <c s="2"/>
      <c s="2"/>
      <c s="2"/>
      <c s="2"/>
      <c s="2"/>
    </row>
    <row>
      <c r="B263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1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64" s="4" t="s">
        <v>111</v>
      </c>
      <c s="4" t="s">
        <v>1164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12">
        <f>M264+N264-O264</f>
        <v>0</v>
      </c>
      <c s="3"/>
      <c s="3"/>
      <c s="3"/>
      <c s="3"/>
      <c s="12">
        <f>S264+T264</f>
        <v>0</v>
      </c>
      <c s="3"/>
      <c s="2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CONCATENATE(IF(ISERROR(VLOOKUP(X264,NAICDes2020_ValidationDesc,1,)),"",VLOOKUP(X264,NAICDes2020_LookupDesc,2,)),".",IF(ISERROR(VLOOKUP(Y264,NAICDesModifier2020_ValidationDesc,1,)),"",VLOOKUP(Y264,NAICDesModifier2020_LookupDesc,2,))," ",IF(ISERROR(VLOOKUP(Z264,SVOAdminSymbolSCDCS2020_ValidationDesc,1,)),"",VLOOKUP(Z264,SVOAdminSymbolSCDCS2020_LookupDesc,2,)))</f>
        <v xml:space="preserve">. </v>
      </c>
    </row>
    <row>
      <c r="B265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66" s="4" t="s">
        <v>443</v>
      </c>
      <c s="10" t="s">
        <v>1046</v>
      </c>
      <c s="2"/>
      <c s="2"/>
      <c s="2"/>
      <c s="2"/>
      <c s="2"/>
      <c s="6">
        <f>SUM(I263:I265)</f>
        <v>0</v>
      </c>
      <c s="2"/>
      <c s="6">
        <f t="shared" si="29" ref="K266:V266">SUM(K263:K265)</f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6">
        <f t="shared" si="29"/>
        <v>0</v>
      </c>
      <c s="2"/>
      <c s="2"/>
      <c s="2"/>
      <c s="2"/>
      <c s="9"/>
      <c s="2"/>
      <c s="2"/>
      <c s="2"/>
      <c s="2"/>
      <c s="2"/>
      <c s="2"/>
    </row>
    <row>
      <c r="B267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1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68" s="4" t="s">
        <v>444</v>
      </c>
      <c s="4" t="s">
        <v>1164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12">
        <f>M268+N268-O264</f>
        <v>0</v>
      </c>
      <c s="3"/>
      <c s="3"/>
      <c s="3"/>
      <c s="3"/>
      <c s="12">
        <f>S268+T268</f>
        <v>0</v>
      </c>
      <c s="3"/>
      <c s="2"/>
      <c s="3"/>
      <c s="3"/>
      <c s="3"/>
      <c s="9"/>
      <c s="4" t="s">
        <v>6</v>
      </c>
      <c s="4" t="s">
        <v>6</v>
      </c>
      <c s="4" t="s">
        <v>6</v>
      </c>
      <c s="4" t="s">
        <v>6</v>
      </c>
      <c s="3"/>
      <c s="12" t="str">
        <f>CONCATENATE(IF(ISERROR(VLOOKUP(X268,NAICDes2020_ValidationDesc,1,)),"",VLOOKUP(X268,NAICDes2020_LookupDesc,2,)),".",IF(ISERROR(VLOOKUP(Y268,NAICDesModifier2020_ValidationDesc,1,)),"",VLOOKUP(Y268,NAICDesModifier2020_LookupDesc,2,))," ",IF(ISERROR(VLOOKUP(Z268,SVOAdminSymbolSCDCS2020_ValidationDesc,1,)),"",VLOOKUP(Z268,SVOAdminSymbolSCDCS2020_LookupDesc,2,)))</f>
        <v xml:space="preserve">. </v>
      </c>
    </row>
    <row>
      <c r="B269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70" s="4" t="s">
        <v>776</v>
      </c>
      <c s="10" t="s">
        <v>32</v>
      </c>
      <c s="2"/>
      <c s="2"/>
      <c s="2"/>
      <c s="2"/>
      <c s="2"/>
      <c s="6">
        <f>SUM(I267:I269)</f>
        <v>0</v>
      </c>
      <c s="2"/>
      <c s="6">
        <f t="shared" si="30" ref="K270:V270">SUM(K267:K269)</f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6">
        <f t="shared" si="30"/>
        <v>0</v>
      </c>
      <c s="2"/>
      <c s="2"/>
      <c s="2"/>
      <c s="2"/>
      <c s="9"/>
      <c s="2"/>
      <c s="2"/>
      <c s="2"/>
      <c s="2"/>
      <c s="2"/>
      <c s="2"/>
    </row>
    <row>
      <c r="B271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1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72" s="4" t="s">
        <v>523</v>
      </c>
      <c s="4" t="s">
        <v>1164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12">
        <f>M272+N272-O272</f>
        <v>0</v>
      </c>
      <c s="3"/>
      <c s="3"/>
      <c s="3"/>
      <c s="3"/>
      <c s="12">
        <f>S272+T272</f>
        <v>0</v>
      </c>
      <c s="3"/>
      <c s="2"/>
      <c s="2"/>
      <c s="2"/>
      <c s="2"/>
      <c s="9"/>
      <c s="4" t="s">
        <v>6</v>
      </c>
      <c s="4" t="s">
        <v>6</v>
      </c>
      <c s="4" t="s">
        <v>6</v>
      </c>
      <c s="4" t="s">
        <v>6</v>
      </c>
      <c s="3"/>
      <c s="2"/>
    </row>
    <row>
      <c r="B273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74" s="4" t="s">
        <v>854</v>
      </c>
      <c s="10" t="s">
        <v>855</v>
      </c>
      <c s="2"/>
      <c s="2"/>
      <c s="2"/>
      <c s="2"/>
      <c s="2"/>
      <c s="6">
        <f>SUM(I271:I273)</f>
        <v>0</v>
      </c>
      <c s="2"/>
      <c s="6">
        <f t="shared" si="31" ref="K274:V274">SUM(K271:K273)</f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6">
        <f t="shared" si="31"/>
        <v>0</v>
      </c>
      <c s="2"/>
      <c s="2"/>
      <c s="2"/>
      <c s="2"/>
      <c s="9"/>
      <c s="2"/>
      <c s="2"/>
      <c s="2"/>
      <c s="2"/>
      <c s="2"/>
      <c s="2"/>
    </row>
    <row>
      <c r="B275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5" t="s">
        <v>821</v>
      </c>
      <c s="1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5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76" s="4" t="s">
        <v>284</v>
      </c>
      <c s="4" t="s">
        <v>1164</v>
      </c>
      <c s="4" t="s">
        <v>6</v>
      </c>
      <c s="3"/>
      <c s="3"/>
      <c s="4" t="s">
        <v>6</v>
      </c>
      <c s="3"/>
      <c s="3"/>
      <c s="2"/>
      <c s="3"/>
      <c s="3"/>
      <c s="3"/>
      <c s="3"/>
      <c s="3"/>
      <c s="12">
        <f>M276+N276-O276</f>
        <v>0</v>
      </c>
      <c s="3"/>
      <c s="3"/>
      <c s="3"/>
      <c s="3"/>
      <c s="12">
        <f>S276+T276</f>
        <v>0</v>
      </c>
      <c s="3"/>
      <c s="2"/>
      <c s="2"/>
      <c s="2"/>
      <c s="2"/>
      <c s="9"/>
      <c s="4" t="s">
        <v>6</v>
      </c>
      <c s="4" t="s">
        <v>6</v>
      </c>
      <c s="4" t="s">
        <v>6</v>
      </c>
      <c s="4" t="s">
        <v>6</v>
      </c>
      <c s="3"/>
      <c s="2"/>
    </row>
    <row>
      <c r="B277" s="8" t="s">
        <v>821</v>
      </c>
      <c s="1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7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  <c s="1" t="s">
        <v>821</v>
      </c>
    </row>
    <row>
      <c r="B278" s="4" t="s">
        <v>618</v>
      </c>
      <c s="10" t="s">
        <v>1047</v>
      </c>
      <c s="2"/>
      <c s="2"/>
      <c s="2"/>
      <c s="2"/>
      <c s="2"/>
      <c s="6">
        <f>SUM(I275:I277)</f>
        <v>0</v>
      </c>
      <c s="2"/>
      <c s="6">
        <f t="shared" si="32" ref="K278:V278">SUM(K275:K277)</f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6">
        <f t="shared" si="32"/>
        <v>0</v>
      </c>
      <c s="2"/>
      <c s="2"/>
      <c s="2"/>
      <c s="2"/>
      <c s="9"/>
      <c s="2"/>
      <c s="2"/>
      <c s="2"/>
      <c s="2"/>
      <c s="2"/>
      <c s="2"/>
    </row>
    <row>
      <c r="B279" s="4" t="s">
        <v>1117</v>
      </c>
      <c s="10" t="s">
        <v>1081</v>
      </c>
      <c s="2"/>
      <c s="2"/>
      <c s="2"/>
      <c s="2"/>
      <c s="2"/>
      <c s="6">
        <f>I238+I242+I246+I250+I254+I258+I262+I266+I270+I274+I278</f>
        <v>0</v>
      </c>
      <c s="2"/>
      <c s="6">
        <f t="shared" si="33" ref="K279:V279">K238+K242+K246+K250+K254+K258+K262+K266+K270+K274+K278</f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6">
        <f t="shared" si="33"/>
        <v>0</v>
      </c>
      <c s="2"/>
      <c s="2"/>
      <c s="2"/>
      <c s="2"/>
      <c s="9"/>
      <c s="2"/>
      <c s="2"/>
      <c s="2"/>
      <c s="2"/>
      <c s="2"/>
      <c s="2"/>
    </row>
    <row>
      <c r="B280" s="4" t="s">
        <v>112</v>
      </c>
      <c s="10" t="s">
        <v>33</v>
      </c>
      <c s="2"/>
      <c s="2"/>
      <c s="2"/>
      <c s="2"/>
      <c s="2"/>
      <c s="18"/>
      <c s="2"/>
      <c s="18"/>
      <c s="18"/>
      <c s="18"/>
      <c s="18"/>
      <c s="18"/>
      <c s="18"/>
      <c s="18"/>
      <c s="18"/>
      <c s="18"/>
      <c s="18"/>
      <c s="18"/>
      <c s="18"/>
      <c s="2"/>
      <c s="2"/>
      <c s="2"/>
      <c s="2"/>
      <c s="9"/>
      <c s="2"/>
      <c s="2"/>
      <c s="2"/>
      <c s="2"/>
      <c s="2"/>
      <c s="2"/>
    </row>
    <row>
      <c r="B281" s="4" t="s">
        <v>445</v>
      </c>
      <c s="4" t="s">
        <v>1200</v>
      </c>
      <c s="2"/>
      <c s="2"/>
      <c s="2"/>
      <c s="2"/>
      <c s="2"/>
      <c s="20">
        <f>I279</f>
        <v>0</v>
      </c>
      <c s="2"/>
      <c s="20">
        <f t="shared" si="34" ref="K281:V281">K279</f>
        <v>0</v>
      </c>
      <c s="20">
        <f t="shared" si="34"/>
        <v>0</v>
      </c>
      <c s="20">
        <f t="shared" si="34"/>
        <v>0</v>
      </c>
      <c s="20">
        <f t="shared" si="34"/>
        <v>0</v>
      </c>
      <c s="20">
        <f t="shared" si="34"/>
        <v>0</v>
      </c>
      <c s="20">
        <f t="shared" si="34"/>
        <v>0</v>
      </c>
      <c s="20">
        <f t="shared" si="34"/>
        <v>0</v>
      </c>
      <c s="20">
        <f t="shared" si="34"/>
        <v>0</v>
      </c>
      <c s="20">
        <f t="shared" si="34"/>
        <v>0</v>
      </c>
      <c s="20">
        <f t="shared" si="34"/>
        <v>0</v>
      </c>
      <c s="20">
        <f t="shared" si="34"/>
        <v>0</v>
      </c>
      <c s="20">
        <f t="shared" si="34"/>
        <v>0</v>
      </c>
      <c s="2"/>
      <c s="2"/>
      <c s="2"/>
      <c s="2"/>
      <c s="9"/>
      <c s="2"/>
      <c s="2"/>
      <c s="2"/>
      <c s="2"/>
      <c s="2"/>
      <c s="2"/>
    </row>
    <row>
      <c r="B282" s="4" t="s">
        <v>192</v>
      </c>
      <c s="10" t="s">
        <v>285</v>
      </c>
      <c s="2"/>
      <c s="2"/>
      <c s="2"/>
      <c s="2"/>
      <c s="2"/>
      <c s="6">
        <f>I234+I281</f>
        <v>0</v>
      </c>
      <c s="2"/>
      <c s="6">
        <f t="shared" si="35" ref="K282:V282">K234+K281</f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6">
        <f t="shared" si="35"/>
        <v>0</v>
      </c>
      <c s="2"/>
      <c s="2"/>
      <c s="2"/>
      <c s="2"/>
      <c s="9"/>
      <c s="2"/>
      <c s="2"/>
      <c s="2"/>
      <c s="2"/>
      <c s="2"/>
      <c s="2"/>
    </row>
    <row>
      <c r="B283" s="4" t="s">
        <v>286</v>
      </c>
      <c s="4" t="s">
        <v>113</v>
      </c>
      <c s="2"/>
      <c s="2"/>
      <c s="2"/>
      <c s="2"/>
      <c s="2"/>
      <c s="6">
        <f>I215+I234+I281</f>
        <v>310857976</v>
      </c>
      <c s="2"/>
      <c s="6">
        <f t="shared" si="36" ref="K283:V283">K215+K234+K281</f>
        <v>317288586</v>
      </c>
      <c s="6">
        <f t="shared" si="36"/>
        <v>301838253</v>
      </c>
      <c s="6">
        <f t="shared" si="36"/>
        <v>692721</v>
      </c>
      <c s="6">
        <f t="shared" si="36"/>
        <v>51642</v>
      </c>
      <c s="6">
        <f t="shared" si="36"/>
        <v>0</v>
      </c>
      <c s="6">
        <f t="shared" si="36"/>
        <v>744363</v>
      </c>
      <c s="6">
        <f t="shared" si="36"/>
        <v>0</v>
      </c>
      <c s="6">
        <f t="shared" si="36"/>
        <v>317528153</v>
      </c>
      <c s="6">
        <f t="shared" si="36"/>
        <v>0</v>
      </c>
      <c s="6">
        <f t="shared" si="36"/>
        <v>-6670177</v>
      </c>
      <c s="6">
        <f t="shared" si="36"/>
        <v>-6670177</v>
      </c>
      <c s="6">
        <f t="shared" si="36"/>
        <v>4890075</v>
      </c>
      <c s="2"/>
      <c s="2"/>
      <c s="2"/>
      <c s="2"/>
      <c s="9"/>
      <c s="2"/>
      <c s="2"/>
      <c s="2"/>
      <c s="2"/>
      <c s="2"/>
      <c s="2"/>
    </row>
    <row>
      <c r="C284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E05</oddHeader>
    <oddFooter>&amp;LStat-Reporting Application : &amp;R SaveAs(5/16/2024-2:46 PM)</oddFooter>
  </headerFooter>
</worksheet>
</file>

<file path=xl/worksheets/sheet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AX58"/>
  <sheetViews>
    <sheetView workbookViewId="0"/>
  </sheetViews>
  <sheetFormatPr defaultRowHeight="12.75"/>
  <sheetData>
    <row>
      <c t="s">
        <v>72</v>
      </c>
      <c s="37"/>
      <c t="s">
        <v>957</v>
      </c>
      <c t="s">
        <v>1018</v>
      </c>
      <c t="s">
        <v>957</v>
      </c>
      <c t="s">
        <v>1018</v>
      </c>
      <c t="s">
        <v>1018</v>
      </c>
      <c t="s">
        <v>957</v>
      </c>
      <c>
        <v>1</v>
      </c>
      <c>
        <v>1</v>
      </c>
      <c>
        <v>1</v>
      </c>
      <c>
        <v>1</v>
      </c>
      <c>
        <v>1</v>
      </c>
      <c>
        <v>1</v>
      </c>
      <c t="s">
        <v>1018</v>
      </c>
      <c t="s">
        <v>1018</v>
      </c>
      <c t="s">
        <v>1018</v>
      </c>
      <c t="s">
        <v>1018</v>
      </c>
      <c t="s">
        <v>1018</v>
      </c>
      <c t="s">
        <v>1018</v>
      </c>
      <c t="s">
        <v>526</v>
      </c>
      <c t="s">
        <v>526</v>
      </c>
      <c t="s">
        <v>526</v>
      </c>
      <c t="s">
        <v>526</v>
      </c>
      <c t="s">
        <v>526</v>
      </c>
      <c t="s">
        <v>526</v>
      </c>
      <c t="s">
        <v>448</v>
      </c>
      <c>
        <v>1</v>
      </c>
      <c t="s">
        <v>448</v>
      </c>
      <c>
        <v>1</v>
      </c>
      <c>
        <v>1</v>
      </c>
      <c t="s">
        <v>448</v>
      </c>
      <c t="s">
        <v>816</v>
      </c>
      <c t="s">
        <v>1155</v>
      </c>
      <c t="s">
        <v>816</v>
      </c>
      <c t="s">
        <v>1155</v>
      </c>
      <c t="s">
        <v>1155</v>
      </c>
      <c t="s">
        <v>816</v>
      </c>
      <c t="s">
        <v>526</v>
      </c>
      <c t="s">
        <v>526</v>
      </c>
      <c t="s">
        <v>526</v>
      </c>
      <c t="s">
        <v>526</v>
      </c>
      <c t="s">
        <v>526</v>
      </c>
      <c t="s">
        <v>526</v>
      </c>
      <c t="s">
        <v>779</v>
      </c>
      <c t="s">
        <v>779</v>
      </c>
      <c t="s">
        <v>779</v>
      </c>
      <c t="s">
        <v>779</v>
      </c>
      <c t="s">
        <v>779</v>
      </c>
      <c t="s">
        <v>779</v>
      </c>
    </row>
    <row>
      <c t="s">
        <v>484</v>
      </c>
      <c s="33"/>
      <c t="s">
        <v>196</v>
      </c>
      <c t="s">
        <v>8</v>
      </c>
      <c t="s">
        <v>196</v>
      </c>
      <c t="s">
        <v>8</v>
      </c>
      <c t="s">
        <v>8</v>
      </c>
      <c t="s">
        <v>196</v>
      </c>
      <c>
        <v>2</v>
      </c>
      <c>
        <v>2</v>
      </c>
      <c>
        <v>2</v>
      </c>
      <c>
        <v>2</v>
      </c>
      <c>
        <v>2</v>
      </c>
      <c>
        <v>2</v>
      </c>
      <c t="s">
        <v>8</v>
      </c>
      <c t="s">
        <v>8</v>
      </c>
      <c t="s">
        <v>8</v>
      </c>
      <c t="s">
        <v>8</v>
      </c>
      <c t="s">
        <v>8</v>
      </c>
      <c t="s">
        <v>8</v>
      </c>
      <c t="s">
        <v>545</v>
      </c>
      <c t="s">
        <v>545</v>
      </c>
      <c t="s">
        <v>545</v>
      </c>
      <c t="s">
        <v>545</v>
      </c>
      <c t="s">
        <v>545</v>
      </c>
      <c t="s">
        <v>545</v>
      </c>
      <c t="s">
        <v>61</v>
      </c>
      <c>
        <v>2</v>
      </c>
      <c t="s">
        <v>61</v>
      </c>
      <c>
        <v>2</v>
      </c>
      <c>
        <v>2</v>
      </c>
      <c t="s">
        <v>61</v>
      </c>
      <c t="s">
        <v>992</v>
      </c>
      <c t="s">
        <v>140</v>
      </c>
      <c t="s">
        <v>992</v>
      </c>
      <c t="s">
        <v>140</v>
      </c>
      <c t="s">
        <v>140</v>
      </c>
      <c t="s">
        <v>992</v>
      </c>
      <c t="s">
        <v>545</v>
      </c>
      <c t="s">
        <v>545</v>
      </c>
      <c t="s">
        <v>545</v>
      </c>
      <c t="s">
        <v>545</v>
      </c>
      <c t="s">
        <v>545</v>
      </c>
      <c t="s">
        <v>545</v>
      </c>
      <c t="s">
        <v>543</v>
      </c>
      <c t="s">
        <v>543</v>
      </c>
      <c t="s">
        <v>543</v>
      </c>
      <c t="s">
        <v>543</v>
      </c>
      <c t="s">
        <v>543</v>
      </c>
      <c t="s">
        <v>543</v>
      </c>
    </row>
    <row>
      <c t="s">
        <v>1249</v>
      </c>
      <c s="33"/>
      <c t="s">
        <v>1039</v>
      </c>
      <c t="s">
        <v>351</v>
      </c>
      <c t="s">
        <v>1039</v>
      </c>
      <c t="s">
        <v>351</v>
      </c>
      <c t="s">
        <v>351</v>
      </c>
      <c t="s">
        <v>1039</v>
      </c>
      <c>
        <v>3</v>
      </c>
      <c>
        <v>3</v>
      </c>
      <c>
        <v>3</v>
      </c>
      <c>
        <v>3</v>
      </c>
      <c>
        <v>3</v>
      </c>
      <c>
        <v>3</v>
      </c>
      <c t="s">
        <v>351</v>
      </c>
      <c t="s">
        <v>351</v>
      </c>
      <c t="s">
        <v>351</v>
      </c>
      <c t="s">
        <v>351</v>
      </c>
      <c t="s">
        <v>351</v>
      </c>
      <c t="s">
        <v>351</v>
      </c>
      <c t="s">
        <v>79</v>
      </c>
      <c t="s">
        <v>79</v>
      </c>
      <c t="s">
        <v>79</v>
      </c>
      <c t="s">
        <v>79</v>
      </c>
      <c t="s">
        <v>79</v>
      </c>
      <c t="s">
        <v>79</v>
      </c>
      <c t="s">
        <v>991</v>
      </c>
      <c>
        <v>3</v>
      </c>
      <c t="s">
        <v>991</v>
      </c>
      <c>
        <v>3</v>
      </c>
      <c>
        <v>3</v>
      </c>
      <c t="s">
        <v>991</v>
      </c>
      <c t="s">
        <v>288</v>
      </c>
      <c t="s">
        <v>896</v>
      </c>
      <c t="s">
        <v>288</v>
      </c>
      <c t="s">
        <v>896</v>
      </c>
      <c t="s">
        <v>896</v>
      </c>
      <c t="s">
        <v>288</v>
      </c>
      <c t="s">
        <v>79</v>
      </c>
      <c t="s">
        <v>79</v>
      </c>
      <c t="s">
        <v>79</v>
      </c>
      <c t="s">
        <v>79</v>
      </c>
      <c t="s">
        <v>79</v>
      </c>
      <c t="s">
        <v>79</v>
      </c>
      <c t="s">
        <v>1335</v>
      </c>
      <c t="s">
        <v>1335</v>
      </c>
      <c t="s">
        <v>1335</v>
      </c>
      <c t="s">
        <v>1335</v>
      </c>
      <c t="s">
        <v>1335</v>
      </c>
      <c t="s">
        <v>1335</v>
      </c>
    </row>
    <row>
      <c t="s">
        <v>240</v>
      </c>
      <c r="C4" t="s">
        <v>621</v>
      </c>
      <c t="s">
        <v>671</v>
      </c>
      <c t="s">
        <v>621</v>
      </c>
      <c t="s">
        <v>671</v>
      </c>
      <c t="s">
        <v>671</v>
      </c>
      <c t="s">
        <v>621</v>
      </c>
      <c>
        <v>4</v>
      </c>
      <c>
        <v>4</v>
      </c>
      <c>
        <v>4</v>
      </c>
      <c>
        <v>4</v>
      </c>
      <c>
        <v>4</v>
      </c>
      <c>
        <v>4</v>
      </c>
      <c t="s">
        <v>671</v>
      </c>
      <c t="s">
        <v>671</v>
      </c>
      <c t="s">
        <v>671</v>
      </c>
      <c t="s">
        <v>671</v>
      </c>
      <c t="s">
        <v>671</v>
      </c>
      <c t="s">
        <v>671</v>
      </c>
      <c t="s">
        <v>205</v>
      </c>
      <c t="s">
        <v>205</v>
      </c>
      <c t="s">
        <v>205</v>
      </c>
      <c t="s">
        <v>205</v>
      </c>
      <c t="s">
        <v>205</v>
      </c>
      <c t="s">
        <v>205</v>
      </c>
      <c t="s">
        <v>569</v>
      </c>
      <c>
        <v>4</v>
      </c>
      <c t="s">
        <v>569</v>
      </c>
      <c>
        <v>4</v>
      </c>
      <c>
        <v>4</v>
      </c>
      <c t="s">
        <v>569</v>
      </c>
      <c t="s">
        <v>235</v>
      </c>
      <c t="s">
        <v>993</v>
      </c>
      <c t="s">
        <v>235</v>
      </c>
      <c t="s">
        <v>993</v>
      </c>
      <c t="s">
        <v>993</v>
      </c>
      <c t="s">
        <v>235</v>
      </c>
      <c t="s">
        <v>779</v>
      </c>
      <c t="s">
        <v>779</v>
      </c>
      <c t="s">
        <v>779</v>
      </c>
      <c t="s">
        <v>779</v>
      </c>
      <c t="s">
        <v>779</v>
      </c>
      <c t="s">
        <v>779</v>
      </c>
    </row>
    <row>
      <c t="s">
        <v>1005</v>
      </c>
      <c r="I5">
        <v>5</v>
      </c>
      <c>
        <v>5</v>
      </c>
      <c>
        <v>5</v>
      </c>
      <c>
        <v>5</v>
      </c>
      <c>
        <v>5</v>
      </c>
      <c>
        <v>5</v>
      </c>
      <c t="s">
        <v>1093</v>
      </c>
      <c t="s">
        <v>1093</v>
      </c>
      <c t="s">
        <v>1093</v>
      </c>
      <c t="s">
        <v>1093</v>
      </c>
      <c t="s">
        <v>1093</v>
      </c>
      <c t="s">
        <v>1093</v>
      </c>
      <c t="s">
        <v>779</v>
      </c>
      <c t="s">
        <v>779</v>
      </c>
      <c t="s">
        <v>779</v>
      </c>
      <c t="s">
        <v>779</v>
      </c>
      <c t="s">
        <v>779</v>
      </c>
      <c t="s">
        <v>779</v>
      </c>
      <c t="s">
        <v>139</v>
      </c>
      <c>
        <v>5</v>
      </c>
      <c t="s">
        <v>139</v>
      </c>
      <c>
        <v>5</v>
      </c>
      <c>
        <v>5</v>
      </c>
      <c t="s">
        <v>139</v>
      </c>
      <c t="s">
        <v>709</v>
      </c>
      <c t="s">
        <v>1156</v>
      </c>
      <c t="s">
        <v>709</v>
      </c>
      <c t="s">
        <v>1156</v>
      </c>
      <c t="s">
        <v>1156</v>
      </c>
      <c t="s">
        <v>709</v>
      </c>
      <c t="s">
        <v>894</v>
      </c>
      <c t="s">
        <v>894</v>
      </c>
      <c t="s">
        <v>894</v>
      </c>
      <c t="s">
        <v>894</v>
      </c>
      <c t="s">
        <v>894</v>
      </c>
      <c t="s">
        <v>894</v>
      </c>
    </row>
    <row>
      <c t="s">
        <v>659</v>
      </c>
      <c r="I6">
        <v>6</v>
      </c>
      <c>
        <v>6</v>
      </c>
      <c>
        <v>6</v>
      </c>
      <c>
        <v>6</v>
      </c>
      <c>
        <v>6</v>
      </c>
      <c>
        <v>6</v>
      </c>
      <c t="s">
        <v>81</v>
      </c>
      <c t="s">
        <v>81</v>
      </c>
      <c t="s">
        <v>81</v>
      </c>
      <c t="s">
        <v>81</v>
      </c>
      <c t="s">
        <v>81</v>
      </c>
      <c t="s">
        <v>81</v>
      </c>
      <c t="s">
        <v>894</v>
      </c>
      <c t="s">
        <v>894</v>
      </c>
      <c t="s">
        <v>894</v>
      </c>
      <c t="s">
        <v>894</v>
      </c>
      <c t="s">
        <v>894</v>
      </c>
      <c t="s">
        <v>894</v>
      </c>
      <c t="s">
        <v>1019</v>
      </c>
      <c>
        <v>6</v>
      </c>
      <c t="s">
        <v>1019</v>
      </c>
      <c>
        <v>6</v>
      </c>
      <c>
        <v>6</v>
      </c>
      <c t="s">
        <v>1019</v>
      </c>
      <c t="s">
        <v>897</v>
      </c>
      <c t="s">
        <v>570</v>
      </c>
      <c t="s">
        <v>897</v>
      </c>
      <c t="s">
        <v>570</v>
      </c>
      <c t="s">
        <v>570</v>
      </c>
      <c t="s">
        <v>897</v>
      </c>
      <c t="s">
        <v>716</v>
      </c>
      <c t="s">
        <v>716</v>
      </c>
      <c t="s">
        <v>716</v>
      </c>
      <c t="s">
        <v>716</v>
      </c>
      <c t="s">
        <v>716</v>
      </c>
      <c t="s">
        <v>716</v>
      </c>
    </row>
    <row>
      <c t="s">
        <v>660</v>
      </c>
      <c s="34"/>
      <c r="O7" t="s">
        <v>428</v>
      </c>
      <c t="s">
        <v>428</v>
      </c>
      <c t="s">
        <v>428</v>
      </c>
      <c t="s">
        <v>428</v>
      </c>
      <c t="s">
        <v>428</v>
      </c>
      <c t="s">
        <v>428</v>
      </c>
      <c t="s">
        <v>716</v>
      </c>
      <c t="s">
        <v>716</v>
      </c>
      <c t="s">
        <v>716</v>
      </c>
      <c t="s">
        <v>716</v>
      </c>
      <c t="s">
        <v>716</v>
      </c>
      <c t="s">
        <v>716</v>
      </c>
      <c r="AG7" t="s">
        <v>1336</v>
      </c>
      <c t="s">
        <v>994</v>
      </c>
      <c t="s">
        <v>1336</v>
      </c>
      <c t="s">
        <v>994</v>
      </c>
      <c t="s">
        <v>994</v>
      </c>
      <c t="s">
        <v>1336</v>
      </c>
      <c t="s">
        <v>60</v>
      </c>
      <c t="s">
        <v>60</v>
      </c>
      <c t="s">
        <v>60</v>
      </c>
      <c t="s">
        <v>60</v>
      </c>
      <c t="s">
        <v>60</v>
      </c>
      <c t="s">
        <v>60</v>
      </c>
    </row>
    <row>
      <c t="s">
        <v>418</v>
      </c>
      <c r="U8" t="s">
        <v>60</v>
      </c>
      <c t="s">
        <v>60</v>
      </c>
      <c t="s">
        <v>60</v>
      </c>
      <c t="s">
        <v>60</v>
      </c>
      <c t="s">
        <v>60</v>
      </c>
      <c t="s">
        <v>60</v>
      </c>
      <c r="AG8" t="s">
        <v>995</v>
      </c>
      <c t="s">
        <v>141</v>
      </c>
      <c t="s">
        <v>995</v>
      </c>
      <c t="s">
        <v>141</v>
      </c>
      <c t="s">
        <v>141</v>
      </c>
      <c t="s">
        <v>995</v>
      </c>
      <c t="s">
        <v>123</v>
      </c>
      <c t="s">
        <v>123</v>
      </c>
      <c t="s">
        <v>123</v>
      </c>
      <c t="s">
        <v>123</v>
      </c>
      <c t="s">
        <v>123</v>
      </c>
      <c t="s">
        <v>123</v>
      </c>
    </row>
    <row>
      <c t="s">
        <v>1250</v>
      </c>
      <c r="U9" t="s">
        <v>123</v>
      </c>
      <c t="s">
        <v>123</v>
      </c>
      <c t="s">
        <v>123</v>
      </c>
      <c t="s">
        <v>123</v>
      </c>
      <c t="s">
        <v>123</v>
      </c>
      <c t="s">
        <v>123</v>
      </c>
      <c r="AG9" t="s">
        <v>298</v>
      </c>
      <c t="s">
        <v>817</v>
      </c>
      <c t="s">
        <v>298</v>
      </c>
      <c t="s">
        <v>817</v>
      </c>
      <c t="s">
        <v>817</v>
      </c>
      <c t="s">
        <v>298</v>
      </c>
      <c t="s">
        <v>990</v>
      </c>
      <c t="s">
        <v>990</v>
      </c>
      <c t="s">
        <v>990</v>
      </c>
      <c t="s">
        <v>990</v>
      </c>
      <c t="s">
        <v>990</v>
      </c>
      <c t="s">
        <v>990</v>
      </c>
    </row>
    <row>
      <c t="s">
        <v>342</v>
      </c>
      <c r="U10" t="s">
        <v>990</v>
      </c>
      <c t="s">
        <v>990</v>
      </c>
      <c t="s">
        <v>990</v>
      </c>
      <c t="s">
        <v>990</v>
      </c>
      <c t="s">
        <v>990</v>
      </c>
      <c t="s">
        <v>990</v>
      </c>
      <c r="AG10" t="s">
        <v>898</v>
      </c>
      <c t="s">
        <v>1245</v>
      </c>
      <c t="s">
        <v>898</v>
      </c>
      <c t="s">
        <v>1245</v>
      </c>
      <c t="s">
        <v>1245</v>
      </c>
      <c t="s">
        <v>898</v>
      </c>
      <c t="s">
        <v>895</v>
      </c>
      <c t="s">
        <v>895</v>
      </c>
      <c t="s">
        <v>895</v>
      </c>
      <c t="s">
        <v>895</v>
      </c>
      <c t="s">
        <v>895</v>
      </c>
      <c t="s">
        <v>895</v>
      </c>
    </row>
    <row>
      <c t="s">
        <v>746</v>
      </c>
      <c s="36"/>
      <c r="U11" t="s">
        <v>895</v>
      </c>
      <c t="s">
        <v>895</v>
      </c>
      <c t="s">
        <v>895</v>
      </c>
      <c t="s">
        <v>895</v>
      </c>
      <c t="s">
        <v>895</v>
      </c>
      <c t="s">
        <v>895</v>
      </c>
      <c r="AG11" t="s">
        <v>378</v>
      </c>
      <c t="s">
        <v>1157</v>
      </c>
      <c t="s">
        <v>378</v>
      </c>
      <c t="s">
        <v>1157</v>
      </c>
      <c t="s">
        <v>1157</v>
      </c>
      <c t="s">
        <v>378</v>
      </c>
      <c t="s">
        <v>1334</v>
      </c>
      <c t="s">
        <v>1334</v>
      </c>
      <c t="s">
        <v>1334</v>
      </c>
      <c t="s">
        <v>1334</v>
      </c>
      <c t="s">
        <v>1334</v>
      </c>
      <c t="s">
        <v>1334</v>
      </c>
    </row>
    <row>
      <c t="s">
        <v>1089</v>
      </c>
      <c r="U12" t="s">
        <v>1334</v>
      </c>
      <c t="s">
        <v>1334</v>
      </c>
      <c t="s">
        <v>1334</v>
      </c>
      <c t="s">
        <v>1334</v>
      </c>
      <c t="s">
        <v>1334</v>
      </c>
      <c t="s">
        <v>1334</v>
      </c>
      <c r="AG12" t="s">
        <v>334</v>
      </c>
      <c t="s">
        <v>899</v>
      </c>
      <c t="s">
        <v>334</v>
      </c>
      <c t="s">
        <v>899</v>
      </c>
      <c t="s">
        <v>899</v>
      </c>
      <c t="s">
        <v>334</v>
      </c>
      <c t="s">
        <v>289</v>
      </c>
      <c t="s">
        <v>289</v>
      </c>
      <c t="s">
        <v>289</v>
      </c>
      <c t="s">
        <v>289</v>
      </c>
      <c t="s">
        <v>289</v>
      </c>
      <c t="s">
        <v>289</v>
      </c>
    </row>
    <row>
      <c t="s">
        <v>903</v>
      </c>
      <c r="U13" t="s">
        <v>289</v>
      </c>
      <c t="s">
        <v>289</v>
      </c>
      <c t="s">
        <v>289</v>
      </c>
      <c t="s">
        <v>289</v>
      </c>
      <c t="s">
        <v>289</v>
      </c>
      <c t="s">
        <v>289</v>
      </c>
      <c r="AG13" t="s">
        <v>1082</v>
      </c>
      <c t="s">
        <v>571</v>
      </c>
      <c t="s">
        <v>1082</v>
      </c>
      <c t="s">
        <v>571</v>
      </c>
      <c t="s">
        <v>571</v>
      </c>
      <c t="s">
        <v>1082</v>
      </c>
      <c t="s">
        <v>1243</v>
      </c>
      <c t="s">
        <v>1243</v>
      </c>
      <c t="s">
        <v>1243</v>
      </c>
      <c t="s">
        <v>1243</v>
      </c>
      <c t="s">
        <v>1243</v>
      </c>
      <c t="s">
        <v>1243</v>
      </c>
    </row>
    <row>
      <c t="s">
        <v>1090</v>
      </c>
      <c s="35"/>
      <c r="U14" t="s">
        <v>1243</v>
      </c>
      <c t="s">
        <v>1243</v>
      </c>
      <c t="s">
        <v>1243</v>
      </c>
      <c t="s">
        <v>1243</v>
      </c>
      <c t="s">
        <v>1243</v>
      </c>
      <c t="s">
        <v>1243</v>
      </c>
      <c r="AG14" t="s">
        <v>1083</v>
      </c>
      <c t="s">
        <v>236</v>
      </c>
      <c t="s">
        <v>1083</v>
      </c>
      <c t="s">
        <v>236</v>
      </c>
      <c t="s">
        <v>236</v>
      </c>
      <c t="s">
        <v>1083</v>
      </c>
      <c t="s">
        <v>81</v>
      </c>
      <c t="s">
        <v>81</v>
      </c>
      <c t="s">
        <v>81</v>
      </c>
      <c t="s">
        <v>81</v>
      </c>
      <c t="s">
        <v>81</v>
      </c>
      <c t="s">
        <v>81</v>
      </c>
    </row>
    <row>
      <c t="s">
        <v>73</v>
      </c>
      <c s="33"/>
      <c r="U15" t="s">
        <v>81</v>
      </c>
      <c t="s">
        <v>81</v>
      </c>
      <c t="s">
        <v>81</v>
      </c>
      <c t="s">
        <v>81</v>
      </c>
      <c t="s">
        <v>81</v>
      </c>
      <c t="s">
        <v>81</v>
      </c>
      <c r="AG15" t="s">
        <v>479</v>
      </c>
      <c t="s">
        <v>335</v>
      </c>
      <c t="s">
        <v>479</v>
      </c>
      <c t="s">
        <v>335</v>
      </c>
      <c t="s">
        <v>335</v>
      </c>
      <c t="s">
        <v>479</v>
      </c>
      <c t="s">
        <v>1244</v>
      </c>
      <c t="s">
        <v>1244</v>
      </c>
      <c t="s">
        <v>1244</v>
      </c>
      <c t="s">
        <v>1244</v>
      </c>
      <c t="s">
        <v>1244</v>
      </c>
      <c t="s">
        <v>1244</v>
      </c>
    </row>
    <row>
      <c t="s">
        <v>74</v>
      </c>
      <c r="U16" t="s">
        <v>1244</v>
      </c>
      <c t="s">
        <v>1244</v>
      </c>
      <c t="s">
        <v>1244</v>
      </c>
      <c t="s">
        <v>1244</v>
      </c>
      <c t="s">
        <v>1244</v>
      </c>
      <c t="s">
        <v>1244</v>
      </c>
      <c r="AG16" t="s">
        <v>336</v>
      </c>
      <c t="s">
        <v>996</v>
      </c>
      <c t="s">
        <v>336</v>
      </c>
      <c t="s">
        <v>996</v>
      </c>
      <c t="s">
        <v>996</v>
      </c>
      <c t="s">
        <v>336</v>
      </c>
      <c t="s">
        <v>543</v>
      </c>
      <c t="s">
        <v>543</v>
      </c>
      <c t="s">
        <v>543</v>
      </c>
      <c t="s">
        <v>543</v>
      </c>
      <c t="s">
        <v>543</v>
      </c>
      <c t="s">
        <v>543</v>
      </c>
    </row>
    <row>
      <c t="s">
        <v>419</v>
      </c>
      <c r="U17" t="s">
        <v>543</v>
      </c>
      <c t="s">
        <v>543</v>
      </c>
      <c t="s">
        <v>543</v>
      </c>
      <c t="s">
        <v>543</v>
      </c>
      <c t="s">
        <v>543</v>
      </c>
      <c t="s">
        <v>543</v>
      </c>
      <c r="AG17" t="s">
        <v>1158</v>
      </c>
      <c t="s">
        <v>725</v>
      </c>
      <c t="s">
        <v>1158</v>
      </c>
      <c t="s">
        <v>725</v>
      </c>
      <c t="s">
        <v>725</v>
      </c>
      <c t="s">
        <v>1158</v>
      </c>
      <c t="s">
        <v>1335</v>
      </c>
      <c t="s">
        <v>1335</v>
      </c>
      <c t="s">
        <v>1335</v>
      </c>
      <c t="s">
        <v>1335</v>
      </c>
      <c t="s">
        <v>1335</v>
      </c>
      <c t="s">
        <v>1335</v>
      </c>
    </row>
    <row>
      <c r="U18" t="s">
        <v>1335</v>
      </c>
      <c t="s">
        <v>1335</v>
      </c>
      <c t="s">
        <v>1335</v>
      </c>
      <c t="s">
        <v>1335</v>
      </c>
      <c t="s">
        <v>1335</v>
      </c>
      <c t="s">
        <v>1335</v>
      </c>
      <c r="AG18" t="s">
        <v>62</v>
      </c>
      <c t="s">
        <v>63</v>
      </c>
      <c t="s">
        <v>62</v>
      </c>
      <c t="s">
        <v>63</v>
      </c>
      <c t="s">
        <v>63</v>
      </c>
      <c t="s">
        <v>62</v>
      </c>
    </row>
    <row>
      <c r="AG19" t="s">
        <v>142</v>
      </c>
      <c t="s">
        <v>900</v>
      </c>
      <c t="s">
        <v>142</v>
      </c>
      <c t="s">
        <v>900</v>
      </c>
      <c t="s">
        <v>900</v>
      </c>
      <c t="s">
        <v>142</v>
      </c>
    </row>
    <row>
      <c r="AG20" t="s">
        <v>1337</v>
      </c>
      <c t="s">
        <v>572</v>
      </c>
      <c t="s">
        <v>1337</v>
      </c>
      <c t="s">
        <v>572</v>
      </c>
      <c t="s">
        <v>572</v>
      </c>
      <c t="s">
        <v>1337</v>
      </c>
    </row>
    <row>
      <c r="AG21" t="s">
        <v>901</v>
      </c>
      <c t="s">
        <v>237</v>
      </c>
      <c t="s">
        <v>901</v>
      </c>
      <c t="s">
        <v>237</v>
      </c>
      <c t="s">
        <v>237</v>
      </c>
      <c t="s">
        <v>901</v>
      </c>
    </row>
    <row>
      <c r="AG22" t="s">
        <v>997</v>
      </c>
      <c t="s">
        <v>654</v>
      </c>
      <c t="s">
        <v>997</v>
      </c>
      <c t="s">
        <v>654</v>
      </c>
      <c t="s">
        <v>654</v>
      </c>
      <c t="s">
        <v>997</v>
      </c>
    </row>
    <row>
      <c r="AG23" t="s">
        <v>480</v>
      </c>
      <c t="s">
        <v>655</v>
      </c>
      <c t="s">
        <v>480</v>
      </c>
      <c t="s">
        <v>655</v>
      </c>
      <c t="s">
        <v>655</v>
      </c>
      <c t="s">
        <v>480</v>
      </c>
    </row>
    <row>
      <c r="AG24" t="s">
        <v>337</v>
      </c>
      <c t="s">
        <v>1084</v>
      </c>
      <c t="s">
        <v>337</v>
      </c>
      <c t="s">
        <v>1084</v>
      </c>
      <c t="s">
        <v>1084</v>
      </c>
      <c t="s">
        <v>337</v>
      </c>
    </row>
    <row>
      <c r="AG25" t="s">
        <v>1338</v>
      </c>
      <c t="s">
        <v>64</v>
      </c>
      <c t="s">
        <v>1338</v>
      </c>
      <c t="s">
        <v>64</v>
      </c>
      <c t="s">
        <v>64</v>
      </c>
      <c t="s">
        <v>1338</v>
      </c>
    </row>
    <row>
      <c r="AG26" t="s">
        <v>1246</v>
      </c>
      <c t="s">
        <v>65</v>
      </c>
      <c t="s">
        <v>1246</v>
      </c>
      <c t="s">
        <v>65</v>
      </c>
      <c t="s">
        <v>65</v>
      </c>
      <c t="s">
        <v>1246</v>
      </c>
    </row>
    <row>
      <c r="AG27" t="s">
        <v>1247</v>
      </c>
      <c t="s">
        <v>380</v>
      </c>
      <c t="s">
        <v>1247</v>
      </c>
      <c t="s">
        <v>380</v>
      </c>
      <c t="s">
        <v>380</v>
      </c>
      <c t="s">
        <v>1247</v>
      </c>
    </row>
    <row>
      <c r="AG28" t="s">
        <v>998</v>
      </c>
      <c t="s">
        <v>999</v>
      </c>
      <c t="s">
        <v>998</v>
      </c>
      <c t="s">
        <v>999</v>
      </c>
      <c t="s">
        <v>999</v>
      </c>
      <c t="s">
        <v>998</v>
      </c>
    </row>
    <row>
      <c r="AG29" t="s">
        <v>1085</v>
      </c>
      <c t="s">
        <v>1339</v>
      </c>
      <c t="s">
        <v>1085</v>
      </c>
      <c t="s">
        <v>1339</v>
      </c>
      <c t="s">
        <v>1339</v>
      </c>
      <c t="s">
        <v>1085</v>
      </c>
    </row>
    <row>
      <c r="AG30" t="s">
        <v>1340</v>
      </c>
      <c t="s">
        <v>338</v>
      </c>
      <c t="s">
        <v>1340</v>
      </c>
      <c t="s">
        <v>338</v>
      </c>
      <c t="s">
        <v>338</v>
      </c>
      <c t="s">
        <v>1340</v>
      </c>
    </row>
    <row>
      <c r="AG31" t="s">
        <v>573</v>
      </c>
      <c t="s">
        <v>1341</v>
      </c>
      <c t="s">
        <v>573</v>
      </c>
      <c t="s">
        <v>1341</v>
      </c>
      <c t="s">
        <v>1341</v>
      </c>
      <c t="s">
        <v>573</v>
      </c>
    </row>
    <row>
      <c r="AG32" t="s">
        <v>66</v>
      </c>
      <c t="s">
        <v>656</v>
      </c>
      <c t="s">
        <v>66</v>
      </c>
      <c t="s">
        <v>656</v>
      </c>
      <c t="s">
        <v>656</v>
      </c>
      <c t="s">
        <v>66</v>
      </c>
    </row>
    <row>
      <c r="AG33" t="s">
        <v>1342</v>
      </c>
      <c t="s">
        <v>411</v>
      </c>
      <c t="s">
        <v>1342</v>
      </c>
      <c t="s">
        <v>411</v>
      </c>
      <c t="s">
        <v>411</v>
      </c>
      <c t="s">
        <v>1342</v>
      </c>
    </row>
    <row>
      <c r="AG34" t="s">
        <v>143</v>
      </c>
      <c t="s">
        <v>818</v>
      </c>
      <c t="s">
        <v>143</v>
      </c>
      <c t="s">
        <v>818</v>
      </c>
      <c t="s">
        <v>818</v>
      </c>
      <c t="s">
        <v>143</v>
      </c>
    </row>
    <row>
      <c r="AG35" t="s">
        <v>449</v>
      </c>
      <c t="s">
        <v>481</v>
      </c>
      <c t="s">
        <v>449</v>
      </c>
      <c t="s">
        <v>481</v>
      </c>
      <c t="s">
        <v>481</v>
      </c>
      <c t="s">
        <v>449</v>
      </c>
    </row>
    <row>
      <c r="AG36" t="s">
        <v>1021</v>
      </c>
      <c t="s">
        <v>1000</v>
      </c>
      <c t="s">
        <v>1021</v>
      </c>
      <c t="s">
        <v>1000</v>
      </c>
      <c t="s">
        <v>1000</v>
      </c>
      <c t="s">
        <v>1021</v>
      </c>
    </row>
    <row>
      <c r="AG37" t="s">
        <v>144</v>
      </c>
      <c t="s">
        <v>743</v>
      </c>
      <c t="s">
        <v>144</v>
      </c>
      <c t="s">
        <v>743</v>
      </c>
      <c t="s">
        <v>743</v>
      </c>
      <c t="s">
        <v>144</v>
      </c>
    </row>
    <row>
      <c r="AG38" t="s">
        <v>1086</v>
      </c>
      <c t="s">
        <v>412</v>
      </c>
      <c t="s">
        <v>1086</v>
      </c>
      <c t="s">
        <v>412</v>
      </c>
      <c t="s">
        <v>412</v>
      </c>
      <c t="s">
        <v>1086</v>
      </c>
    </row>
    <row>
      <c r="AG39" t="s">
        <v>1119</v>
      </c>
      <c t="s">
        <v>1001</v>
      </c>
      <c t="s">
        <v>1119</v>
      </c>
      <c t="s">
        <v>1001</v>
      </c>
      <c t="s">
        <v>1001</v>
      </c>
      <c t="s">
        <v>1119</v>
      </c>
    </row>
    <row>
      <c r="AG40" t="s">
        <v>67</v>
      </c>
      <c t="s">
        <v>413</v>
      </c>
      <c t="s">
        <v>67</v>
      </c>
      <c t="s">
        <v>413</v>
      </c>
      <c t="s">
        <v>413</v>
      </c>
      <c t="s">
        <v>67</v>
      </c>
    </row>
    <row>
      <c r="AG41" t="s">
        <v>1002</v>
      </c>
      <c t="s">
        <v>657</v>
      </c>
      <c t="s">
        <v>1002</v>
      </c>
      <c t="s">
        <v>657</v>
      </c>
      <c t="s">
        <v>657</v>
      </c>
      <c t="s">
        <v>1002</v>
      </c>
    </row>
    <row>
      <c r="AG42" t="s">
        <v>744</v>
      </c>
      <c t="s">
        <v>1003</v>
      </c>
      <c t="s">
        <v>744</v>
      </c>
      <c t="s">
        <v>1003</v>
      </c>
      <c t="s">
        <v>1003</v>
      </c>
      <c t="s">
        <v>744</v>
      </c>
    </row>
    <row>
      <c r="AG43" t="s">
        <v>68</v>
      </c>
      <c t="s">
        <v>145</v>
      </c>
      <c t="s">
        <v>68</v>
      </c>
      <c t="s">
        <v>145</v>
      </c>
      <c t="s">
        <v>145</v>
      </c>
      <c t="s">
        <v>68</v>
      </c>
    </row>
    <row>
      <c r="AG44" t="s">
        <v>80</v>
      </c>
      <c t="s">
        <v>902</v>
      </c>
      <c t="s">
        <v>80</v>
      </c>
      <c t="s">
        <v>902</v>
      </c>
      <c t="s">
        <v>902</v>
      </c>
      <c t="s">
        <v>80</v>
      </c>
    </row>
    <row>
      <c r="AG45" t="s">
        <v>1087</v>
      </c>
      <c t="s">
        <v>146</v>
      </c>
      <c t="s">
        <v>1087</v>
      </c>
      <c t="s">
        <v>146</v>
      </c>
      <c t="s">
        <v>146</v>
      </c>
      <c t="s">
        <v>1087</v>
      </c>
    </row>
    <row>
      <c r="AG46" t="s">
        <v>658</v>
      </c>
      <c t="s">
        <v>574</v>
      </c>
      <c t="s">
        <v>658</v>
      </c>
      <c t="s">
        <v>574</v>
      </c>
      <c t="s">
        <v>574</v>
      </c>
      <c t="s">
        <v>658</v>
      </c>
    </row>
    <row>
      <c r="AG47" t="s">
        <v>575</v>
      </c>
      <c t="s">
        <v>414</v>
      </c>
      <c t="s">
        <v>575</v>
      </c>
      <c t="s">
        <v>414</v>
      </c>
      <c t="s">
        <v>414</v>
      </c>
      <c t="s">
        <v>575</v>
      </c>
    </row>
    <row>
      <c r="AG48" t="s">
        <v>1088</v>
      </c>
      <c t="s">
        <v>482</v>
      </c>
      <c t="s">
        <v>1088</v>
      </c>
      <c t="s">
        <v>482</v>
      </c>
      <c t="s">
        <v>482</v>
      </c>
      <c t="s">
        <v>1088</v>
      </c>
    </row>
    <row>
      <c r="AG49" t="s">
        <v>339</v>
      </c>
      <c t="s">
        <v>238</v>
      </c>
      <c t="s">
        <v>339</v>
      </c>
      <c t="s">
        <v>238</v>
      </c>
      <c t="s">
        <v>238</v>
      </c>
      <c t="s">
        <v>339</v>
      </c>
    </row>
    <row>
      <c r="AG50" t="s">
        <v>745</v>
      </c>
      <c t="s">
        <v>69</v>
      </c>
      <c t="s">
        <v>745</v>
      </c>
      <c t="s">
        <v>69</v>
      </c>
      <c t="s">
        <v>69</v>
      </c>
      <c t="s">
        <v>745</v>
      </c>
    </row>
    <row>
      <c r="AG51" t="s">
        <v>415</v>
      </c>
      <c t="s">
        <v>147</v>
      </c>
      <c t="s">
        <v>415</v>
      </c>
      <c t="s">
        <v>147</v>
      </c>
      <c t="s">
        <v>147</v>
      </c>
      <c t="s">
        <v>415</v>
      </c>
    </row>
    <row>
      <c r="AG52" t="s">
        <v>1004</v>
      </c>
      <c t="s">
        <v>576</v>
      </c>
      <c t="s">
        <v>1004</v>
      </c>
      <c t="s">
        <v>576</v>
      </c>
      <c t="s">
        <v>576</v>
      </c>
      <c t="s">
        <v>1004</v>
      </c>
    </row>
    <row>
      <c r="AG53" t="s">
        <v>340</v>
      </c>
      <c t="s">
        <v>239</v>
      </c>
      <c t="s">
        <v>340</v>
      </c>
      <c t="s">
        <v>239</v>
      </c>
      <c t="s">
        <v>239</v>
      </c>
      <c t="s">
        <v>340</v>
      </c>
    </row>
    <row>
      <c r="AG54" t="s">
        <v>70</v>
      </c>
      <c t="s">
        <v>1248</v>
      </c>
      <c t="s">
        <v>70</v>
      </c>
      <c t="s">
        <v>1248</v>
      </c>
      <c t="s">
        <v>1248</v>
      </c>
      <c t="s">
        <v>70</v>
      </c>
    </row>
    <row>
      <c r="AG55" t="s">
        <v>416</v>
      </c>
      <c t="s">
        <v>1343</v>
      </c>
      <c t="s">
        <v>416</v>
      </c>
      <c t="s">
        <v>1343</v>
      </c>
      <c t="s">
        <v>1343</v>
      </c>
      <c t="s">
        <v>416</v>
      </c>
    </row>
    <row>
      <c r="AG56" t="s">
        <v>341</v>
      </c>
      <c t="s">
        <v>148</v>
      </c>
      <c t="s">
        <v>341</v>
      </c>
      <c t="s">
        <v>148</v>
      </c>
      <c t="s">
        <v>148</v>
      </c>
      <c t="s">
        <v>341</v>
      </c>
    </row>
    <row>
      <c r="AG57" t="s">
        <v>71</v>
      </c>
      <c t="s">
        <v>146</v>
      </c>
      <c t="s">
        <v>71</v>
      </c>
      <c t="s">
        <v>146</v>
      </c>
      <c t="s">
        <v>146</v>
      </c>
      <c t="s">
        <v>71</v>
      </c>
    </row>
    <row>
      <c r="AG58" t="s">
        <v>483</v>
      </c>
      <c t="s">
        <v>417</v>
      </c>
      <c t="s">
        <v>483</v>
      </c>
      <c t="s">
        <v>417</v>
      </c>
      <c t="s">
        <v>417</v>
      </c>
      <c t="s">
        <v>483</v>
      </c>
    </row>
  </sheetData>
  <dataValidations count="13">
    <dataValidation type="decimal" allowBlank="1" showErrorMessage="1" error="Invalid dollar amount" prompt="Enter a dollars and cents amount" sqref="B2:B3">
      <formula1>-999999999999.99</formula1>
      <formula2>999999999999.99</formula2>
    </dataValidation>
    <dataValidation type="list" allowBlank="1" showInputMessage="1" showErrorMessage="1" sqref="B6">
      <formula1>ScDForeign16_ValidationDesc</formula1>
    </dataValidation>
    <dataValidation type="date" allowBlank="1" showErrorMessage="1" error="Invalid Date" prompt="Date MM/DD/YYYY" sqref="B7">
      <formula1>1</formula1>
      <formula2>73050</formula2>
    </dataValidation>
    <dataValidation type="list" allowBlank="1" showInputMessage="1" showErrorMessage="1" sqref="B8">
      <formula1>NAICDes2020_ValidationDesc</formula1>
    </dataValidation>
    <dataValidation type="list" allowBlank="1" showInputMessage="1" showErrorMessage="1" sqref="B9">
      <formula1>NAICDesModifier2020_ValidationDesc</formula1>
    </dataValidation>
    <dataValidation type="list" allowBlank="1" showInputMessage="1" showErrorMessage="1" sqref="B10">
      <formula1>SVOAdminSymbolSCDBond2020_ValidationDesc</formula1>
    </dataValidation>
    <dataValidation type="custom" allowBlank="1" showErrorMessage="1" error="Invalid 12 character AlphaNumeric string" prompt="12 character AlphaNumeric string" sqref="B11">
      <formula1>IF(AND(LEN(B11)=12,ISNUMBER(SUMPRODUCT(FIND(MID(B11,ROW(INDIRECT("1:"&amp;12)),1),"0123456789abcdefghijklmnopqrstuvwxyzABCDEFGHIJKLMNOPQRSTUVWXYZ")))),TRUE,FALSE)</formula1>
    </dataValidation>
    <dataValidation type="list" allowBlank="1" showInputMessage="1" showErrorMessage="1" sqref="B12">
      <formula1>RelatedParties_ValidationDesc</formula1>
    </dataValidation>
    <dataValidation type="list" allowBlank="1" showInputMessage="1" showErrorMessage="1" sqref="B13">
      <formula1>States12_ValidationDesc</formula1>
    </dataValidation>
    <dataValidation type="decimal" allowBlank="1" showErrorMessage="1" error="Invalid 3 decimal number" prompt="Enter a 3 decimal number" sqref="B14">
      <formula1>-99999999999.999</formula1>
      <formula2>99999999999.999</formula2>
    </dataValidation>
    <dataValidation type="decimal" allowBlank="1" showErrorMessage="1" error="Invalid 2 decimal number" prompt="Enter a 2 decimal number" sqref="B15">
      <formula1>-999999999999.99</formula1>
      <formula2>999999999999.99</formula2>
    </dataValidation>
    <dataValidation type="list" allowBlank="1" showInputMessage="1" showErrorMessage="1" sqref="B16">
      <formula1>SVOAdminSymbolSCDPS2020_ValidationDesc</formula1>
    </dataValidation>
    <dataValidation type="list" allowBlank="1" showInputMessage="1" showErrorMessage="1" sqref="B17">
      <formula1>SVOAdminSymbolSCDCS2020_ValidationDesc</formula1>
    </dataValidation>
  </dataValidations>
  <pageMargins left="0.7" right="0.7" top="0.75" bottom="0.75" header="0.3" footer="0.3"/>
</worksheet>
</file>