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EMICO_24Q2_SCDPT1B" sheetId="1" r:id="rId1"/>
    <sheet name="EMICO_24Q2_SCDPT1BF" sheetId="2" r:id="rId2"/>
    <sheet name="EMICO_24Q2_SCDPT3" sheetId="3" r:id="rId3"/>
    <sheet name="EMICO_24Q2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EMICO_24Q2_SCDPT1B!$B$3:$K$22</definedName>
    <definedName name="_xlnm.Print_Area" localSheetId="1">EMICO_24Q2_SCDPT1BF!$B$3:$I$8</definedName>
    <definedName name="_xlnm.Print_Area" localSheetId="2">EMICO_24Q2_SCDPT3!$B$3:$U$162</definedName>
    <definedName name="_xlnm.Print_Area" localSheetId="3">EMICO_24Q2_SCDPT4!$B$3:$AG$279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EMICO_24Q2_SCDPT1B!$D$8</definedName>
    <definedName name="SCDPT1B_01_2" localSheetId="0">EMICO_24Q2_SCDPT1B!$E$8</definedName>
    <definedName name="SCDPT1B_01_3" localSheetId="0">EMICO_24Q2_SCDPT1B!$F$8</definedName>
    <definedName name="SCDPT1B_01_4" localSheetId="0">EMICO_24Q2_SCDPT1B!$G$8</definedName>
    <definedName name="SCDPT1B_01_5" localSheetId="0">EMICO_24Q2_SCDPT1B!$H$8</definedName>
    <definedName name="SCDPT1B_01_6" localSheetId="0">EMICO_24Q2_SCDPT1B!$I$8</definedName>
    <definedName name="SCDPT1B_01_7" localSheetId="0">EMICO_24Q2_SCDPT1B!$J$8</definedName>
    <definedName name="SCDPT1B_01_8" localSheetId="0">EMICO_24Q2_SCDPT1B!$K$8</definedName>
    <definedName name="SCDPT1B_02_1" localSheetId="0">EMICO_24Q2_SCDPT1B!$D$9</definedName>
    <definedName name="SCDPT1B_02_2" localSheetId="0">EMICO_24Q2_SCDPT1B!$E$9</definedName>
    <definedName name="SCDPT1B_02_3" localSheetId="0">EMICO_24Q2_SCDPT1B!$F$9</definedName>
    <definedName name="SCDPT1B_02_4" localSheetId="0">EMICO_24Q2_SCDPT1B!$G$9</definedName>
    <definedName name="SCDPT1B_02_5" localSheetId="0">EMICO_24Q2_SCDPT1B!$H$9</definedName>
    <definedName name="SCDPT1B_02_6" localSheetId="0">EMICO_24Q2_SCDPT1B!$I$9</definedName>
    <definedName name="SCDPT1B_02_7" localSheetId="0">EMICO_24Q2_SCDPT1B!$J$9</definedName>
    <definedName name="SCDPT1B_02_8" localSheetId="0">EMICO_24Q2_SCDPT1B!$K$9</definedName>
    <definedName name="SCDPT1B_03_1" localSheetId="0">EMICO_24Q2_SCDPT1B!$D$10</definedName>
    <definedName name="SCDPT1B_03_2" localSheetId="0">EMICO_24Q2_SCDPT1B!$E$10</definedName>
    <definedName name="SCDPT1B_03_3" localSheetId="0">EMICO_24Q2_SCDPT1B!$F$10</definedName>
    <definedName name="SCDPT1B_03_4" localSheetId="0">EMICO_24Q2_SCDPT1B!$G$10</definedName>
    <definedName name="SCDPT1B_03_5" localSheetId="0">EMICO_24Q2_SCDPT1B!$H$10</definedName>
    <definedName name="SCDPT1B_03_6" localSheetId="0">EMICO_24Q2_SCDPT1B!$I$10</definedName>
    <definedName name="SCDPT1B_03_7" localSheetId="0">EMICO_24Q2_SCDPT1B!$J$10</definedName>
    <definedName name="SCDPT1B_03_8" localSheetId="0">EMICO_24Q2_SCDPT1B!$K$10</definedName>
    <definedName name="SCDPT1B_04_1" localSheetId="0">EMICO_24Q2_SCDPT1B!$D$11</definedName>
    <definedName name="SCDPT1B_04_2" localSheetId="0">EMICO_24Q2_SCDPT1B!$E$11</definedName>
    <definedName name="SCDPT1B_04_3" localSheetId="0">EMICO_24Q2_SCDPT1B!$F$11</definedName>
    <definedName name="SCDPT1B_04_4" localSheetId="0">EMICO_24Q2_SCDPT1B!$G$11</definedName>
    <definedName name="SCDPT1B_04_5" localSheetId="0">EMICO_24Q2_SCDPT1B!$H$11</definedName>
    <definedName name="SCDPT1B_04_6" localSheetId="0">EMICO_24Q2_SCDPT1B!$I$11</definedName>
    <definedName name="SCDPT1B_04_7" localSheetId="0">EMICO_24Q2_SCDPT1B!$J$11</definedName>
    <definedName name="SCDPT1B_04_8" localSheetId="0">EMICO_24Q2_SCDPT1B!$K$11</definedName>
    <definedName name="SCDPT1B_05_1" localSheetId="0">EMICO_24Q2_SCDPT1B!$D$12</definedName>
    <definedName name="SCDPT1B_05_2" localSheetId="0">EMICO_24Q2_SCDPT1B!$E$12</definedName>
    <definedName name="SCDPT1B_05_3" localSheetId="0">EMICO_24Q2_SCDPT1B!$F$12</definedName>
    <definedName name="SCDPT1B_05_4" localSheetId="0">EMICO_24Q2_SCDPT1B!$G$12</definedName>
    <definedName name="SCDPT1B_05_5" localSheetId="0">EMICO_24Q2_SCDPT1B!$H$12</definedName>
    <definedName name="SCDPT1B_05_6" localSheetId="0">EMICO_24Q2_SCDPT1B!$I$12</definedName>
    <definedName name="SCDPT1B_05_7" localSheetId="0">EMICO_24Q2_SCDPT1B!$J$12</definedName>
    <definedName name="SCDPT1B_05_8" localSheetId="0">EMICO_24Q2_SCDPT1B!$K$12</definedName>
    <definedName name="SCDPT1B_06_1" localSheetId="0">EMICO_24Q2_SCDPT1B!$D$13</definedName>
    <definedName name="SCDPT1B_06_2" localSheetId="0">EMICO_24Q2_SCDPT1B!$E$13</definedName>
    <definedName name="SCDPT1B_06_3" localSheetId="0">EMICO_24Q2_SCDPT1B!$F$13</definedName>
    <definedName name="SCDPT1B_06_4" localSheetId="0">EMICO_24Q2_SCDPT1B!$G$13</definedName>
    <definedName name="SCDPT1B_06_5" localSheetId="0">EMICO_24Q2_SCDPT1B!$H$13</definedName>
    <definedName name="SCDPT1B_06_6" localSheetId="0">EMICO_24Q2_SCDPT1B!$I$13</definedName>
    <definedName name="SCDPT1B_06_7" localSheetId="0">EMICO_24Q2_SCDPT1B!$J$13</definedName>
    <definedName name="SCDPT1B_06_8" localSheetId="0">EMICO_24Q2_SCDPT1B!$K$13</definedName>
    <definedName name="SCDPT1B_07_1" localSheetId="0">EMICO_24Q2_SCDPT1B!$D$14</definedName>
    <definedName name="SCDPT1B_07_2" localSheetId="0">EMICO_24Q2_SCDPT1B!$E$14</definedName>
    <definedName name="SCDPT1B_07_3" localSheetId="0">EMICO_24Q2_SCDPT1B!$F$14</definedName>
    <definedName name="SCDPT1B_07_4" localSheetId="0">EMICO_24Q2_SCDPT1B!$G$14</definedName>
    <definedName name="SCDPT1B_07_5" localSheetId="0">EMICO_24Q2_SCDPT1B!$H$14</definedName>
    <definedName name="SCDPT1B_07_6" localSheetId="0">EMICO_24Q2_SCDPT1B!$I$14</definedName>
    <definedName name="SCDPT1B_07_7" localSheetId="0">EMICO_24Q2_SCDPT1B!$J$14</definedName>
    <definedName name="SCDPT1B_07_8" localSheetId="0">EMICO_24Q2_SCDPT1B!$K$14</definedName>
    <definedName name="SCDPT1B_08_1" localSheetId="0">EMICO_24Q2_SCDPT1B!$D$15</definedName>
    <definedName name="SCDPT1B_08_2" localSheetId="0">EMICO_24Q2_SCDPT1B!$E$15</definedName>
    <definedName name="SCDPT1B_08_3" localSheetId="0">EMICO_24Q2_SCDPT1B!$F$15</definedName>
    <definedName name="SCDPT1B_08_4" localSheetId="0">EMICO_24Q2_SCDPT1B!$G$15</definedName>
    <definedName name="SCDPT1B_08_5" localSheetId="0">EMICO_24Q2_SCDPT1B!$H$15</definedName>
    <definedName name="SCDPT1B_08_6" localSheetId="0">EMICO_24Q2_SCDPT1B!$I$15</definedName>
    <definedName name="SCDPT1B_08_7" localSheetId="0">EMICO_24Q2_SCDPT1B!$J$15</definedName>
    <definedName name="SCDPT1B_08_8" localSheetId="0">EMICO_24Q2_SCDPT1B!$K$15</definedName>
    <definedName name="SCDPT1B_09_1" localSheetId="0">EMICO_24Q2_SCDPT1B!$D$16</definedName>
    <definedName name="SCDPT1B_09_2" localSheetId="0">EMICO_24Q2_SCDPT1B!$E$16</definedName>
    <definedName name="SCDPT1B_09_3" localSheetId="0">EMICO_24Q2_SCDPT1B!$F$16</definedName>
    <definedName name="SCDPT1B_09_4" localSheetId="0">EMICO_24Q2_SCDPT1B!$G$16</definedName>
    <definedName name="SCDPT1B_09_5" localSheetId="0">EMICO_24Q2_SCDPT1B!$H$16</definedName>
    <definedName name="SCDPT1B_09_6" localSheetId="0">EMICO_24Q2_SCDPT1B!$I$16</definedName>
    <definedName name="SCDPT1B_09_7" localSheetId="0">EMICO_24Q2_SCDPT1B!$J$16</definedName>
    <definedName name="SCDPT1B_09_8" localSheetId="0">EMICO_24Q2_SCDPT1B!$K$16</definedName>
    <definedName name="SCDPT1B_10_1" localSheetId="0">EMICO_24Q2_SCDPT1B!$D$17</definedName>
    <definedName name="SCDPT1B_10_2" localSheetId="0">EMICO_24Q2_SCDPT1B!$E$17</definedName>
    <definedName name="SCDPT1B_10_3" localSheetId="0">EMICO_24Q2_SCDPT1B!$F$17</definedName>
    <definedName name="SCDPT1B_10_4" localSheetId="0">EMICO_24Q2_SCDPT1B!$G$17</definedName>
    <definedName name="SCDPT1B_10_5" localSheetId="0">EMICO_24Q2_SCDPT1B!$H$17</definedName>
    <definedName name="SCDPT1B_10_6" localSheetId="0">EMICO_24Q2_SCDPT1B!$I$17</definedName>
    <definedName name="SCDPT1B_10_7" localSheetId="0">EMICO_24Q2_SCDPT1B!$J$17</definedName>
    <definedName name="SCDPT1B_10_8" localSheetId="0">EMICO_24Q2_SCDPT1B!$K$17</definedName>
    <definedName name="SCDPT1B_11_1" localSheetId="0">EMICO_24Q2_SCDPT1B!$D$18</definedName>
    <definedName name="SCDPT1B_11_2" localSheetId="0">EMICO_24Q2_SCDPT1B!$E$18</definedName>
    <definedName name="SCDPT1B_11_3" localSheetId="0">EMICO_24Q2_SCDPT1B!$F$18</definedName>
    <definedName name="SCDPT1B_11_4" localSheetId="0">EMICO_24Q2_SCDPT1B!$G$18</definedName>
    <definedName name="SCDPT1B_11_5" localSheetId="0">EMICO_24Q2_SCDPT1B!$H$18</definedName>
    <definedName name="SCDPT1B_11_6" localSheetId="0">EMICO_24Q2_SCDPT1B!$I$18</definedName>
    <definedName name="SCDPT1B_11_7" localSheetId="0">EMICO_24Q2_SCDPT1B!$J$18</definedName>
    <definedName name="SCDPT1B_11_8" localSheetId="0">EMICO_24Q2_SCDPT1B!$K$18</definedName>
    <definedName name="SCDPT1B_12_1" localSheetId="0">EMICO_24Q2_SCDPT1B!$D$19</definedName>
    <definedName name="SCDPT1B_12_2" localSheetId="0">EMICO_24Q2_SCDPT1B!$E$19</definedName>
    <definedName name="SCDPT1B_12_3" localSheetId="0">EMICO_24Q2_SCDPT1B!$F$19</definedName>
    <definedName name="SCDPT1B_12_4" localSheetId="0">EMICO_24Q2_SCDPT1B!$G$19</definedName>
    <definedName name="SCDPT1B_12_5" localSheetId="0">EMICO_24Q2_SCDPT1B!$H$19</definedName>
    <definedName name="SCDPT1B_12_6" localSheetId="0">EMICO_24Q2_SCDPT1B!$I$19</definedName>
    <definedName name="SCDPT1B_12_7" localSheetId="0">EMICO_24Q2_SCDPT1B!$J$19</definedName>
    <definedName name="SCDPT1B_12_8" localSheetId="0">EMICO_24Q2_SCDPT1B!$K$19</definedName>
    <definedName name="SCDPT1B_13_1" localSheetId="0">EMICO_24Q2_SCDPT1B!$D$20</definedName>
    <definedName name="SCDPT1B_13_2" localSheetId="0">EMICO_24Q2_SCDPT1B!$E$20</definedName>
    <definedName name="SCDPT1B_13_3" localSheetId="0">EMICO_24Q2_SCDPT1B!$F$20</definedName>
    <definedName name="SCDPT1B_13_4" localSheetId="0">EMICO_24Q2_SCDPT1B!$G$20</definedName>
    <definedName name="SCDPT1B_13_5" localSheetId="0">EMICO_24Q2_SCDPT1B!$H$20</definedName>
    <definedName name="SCDPT1B_13_6" localSheetId="0">EMICO_24Q2_SCDPT1B!$I$20</definedName>
    <definedName name="SCDPT1B_13_7" localSheetId="0">EMICO_24Q2_SCDPT1B!$J$20</definedName>
    <definedName name="SCDPT1B_13_8" localSheetId="0">EMICO_24Q2_SCDPT1B!$K$20</definedName>
    <definedName name="SCDPT1B_14_1" localSheetId="0">EMICO_24Q2_SCDPT1B!$D$21</definedName>
    <definedName name="SCDPT1B_14_2" localSheetId="0">EMICO_24Q2_SCDPT1B!$E$21</definedName>
    <definedName name="SCDPT1B_14_3" localSheetId="0">EMICO_24Q2_SCDPT1B!$F$21</definedName>
    <definedName name="SCDPT1B_14_4" localSheetId="0">EMICO_24Q2_SCDPT1B!$G$21</definedName>
    <definedName name="SCDPT1B_14_5" localSheetId="0">EMICO_24Q2_SCDPT1B!$H$21</definedName>
    <definedName name="SCDPT1B_14_6" localSheetId="0">EMICO_24Q2_SCDPT1B!$I$21</definedName>
    <definedName name="SCDPT1B_14_7" localSheetId="0">EMICO_24Q2_SCDPT1B!$J$21</definedName>
    <definedName name="SCDPT1B_14_8" localSheetId="0">EMICO_24Q2_SCDPT1B!$K$21</definedName>
    <definedName name="SCDPT1B_15_1" localSheetId="0">EMICO_24Q2_SCDPT1B!$D$22</definedName>
    <definedName name="SCDPT1B_15_2" localSheetId="0">EMICO_24Q2_SCDPT1B!$E$22</definedName>
    <definedName name="SCDPT1B_15_3" localSheetId="0">EMICO_24Q2_SCDPT1B!$F$22</definedName>
    <definedName name="SCDPT1B_15_4" localSheetId="0">EMICO_24Q2_SCDPT1B!$G$22</definedName>
    <definedName name="SCDPT1B_15_5" localSheetId="0">EMICO_24Q2_SCDPT1B!$H$22</definedName>
    <definedName name="SCDPT1B_15_6" localSheetId="0">EMICO_24Q2_SCDPT1B!$I$22</definedName>
    <definedName name="SCDPT1B_15_7" localSheetId="0">EMICO_24Q2_SCDPT1B!$J$22</definedName>
    <definedName name="SCDPT1B_15_8" localSheetId="0">EMICO_24Q2_SCDPT1B!$K$22</definedName>
    <definedName name="SCDPT1BF_0000001_1" localSheetId="1">EMICO_24Q2_SCDPT1BF!$D$8</definedName>
    <definedName name="SCDPT1BF_0000001_2" localSheetId="1">EMICO_24Q2_SCDPT1BF!$E$8</definedName>
    <definedName name="SCDPT1BF_0000001_3" localSheetId="1">EMICO_24Q2_SCDPT1BF!$F$8</definedName>
    <definedName name="SCDPT1BF_0000001_4" localSheetId="1">EMICO_24Q2_SCDPT1BF!$G$8</definedName>
    <definedName name="SCDPT1BF_0000001_5" localSheetId="1">EMICO_24Q2_SCDPT1BF!$H$8</definedName>
    <definedName name="SCDPT1BF_0000001_6" localSheetId="1">EMICO_24Q2_SCDPT1BF!$I$8</definedName>
    <definedName name="SCDPT3_0100000000_Range" localSheetId="2">EMICO_24Q2_SCDPT3!$B$8:$U$11</definedName>
    <definedName name="SCDPT3_0109999999_7" localSheetId="2">EMICO_24Q2_SCDPT3!$I$12</definedName>
    <definedName name="SCDPT3_0109999999_8" localSheetId="2">EMICO_24Q2_SCDPT3!$J$12</definedName>
    <definedName name="SCDPT3_0109999999_9" localSheetId="2">EMICO_24Q2_SCDPT3!$K$12</definedName>
    <definedName name="SCDPT3_0300000000_Range" localSheetId="2">EMICO_24Q2_SCDPT3!$B$13:$U$15</definedName>
    <definedName name="SCDPT3_0309999999_7" localSheetId="2">EMICO_24Q2_SCDPT3!$I$16</definedName>
    <definedName name="SCDPT3_0309999999_8" localSheetId="2">EMICO_24Q2_SCDPT3!$J$16</definedName>
    <definedName name="SCDPT3_0309999999_9" localSheetId="2">EMICO_24Q2_SCDPT3!$K$16</definedName>
    <definedName name="SCDPT3_0500000000_Range" localSheetId="2">EMICO_24Q2_SCDPT3!$B$17:$U$19</definedName>
    <definedName name="SCDPT3_0509999999_7" localSheetId="2">EMICO_24Q2_SCDPT3!$I$20</definedName>
    <definedName name="SCDPT3_0509999999_8" localSheetId="2">EMICO_24Q2_SCDPT3!$J$20</definedName>
    <definedName name="SCDPT3_0509999999_9" localSheetId="2">EMICO_24Q2_SCDPT3!$K$20</definedName>
    <definedName name="SCDPT3_0700000000_Range" localSheetId="2">EMICO_24Q2_SCDPT3!$B$21:$U$23</definedName>
    <definedName name="SCDPT3_0709999999_7" localSheetId="2">EMICO_24Q2_SCDPT3!$I$24</definedName>
    <definedName name="SCDPT3_0709999999_8" localSheetId="2">EMICO_24Q2_SCDPT3!$J$24</definedName>
    <definedName name="SCDPT3_0709999999_9" localSheetId="2">EMICO_24Q2_SCDPT3!$K$24</definedName>
    <definedName name="SCDPT3_0900000000_Range" localSheetId="2">EMICO_24Q2_SCDPT3!$B$25:$U$27</definedName>
    <definedName name="SCDPT3_0909999999_7" localSheetId="2">EMICO_24Q2_SCDPT3!$I$28</definedName>
    <definedName name="SCDPT3_0909999999_8" localSheetId="2">EMICO_24Q2_SCDPT3!$J$28</definedName>
    <definedName name="SCDPT3_0909999999_9" localSheetId="2">EMICO_24Q2_SCDPT3!$K$28</definedName>
    <definedName name="SCDPT3_1100000000_Range" localSheetId="2">EMICO_24Q2_SCDPT3!$B$29:$U$70</definedName>
    <definedName name="SCDPT3_1109999999_7" localSheetId="2">EMICO_24Q2_SCDPT3!$I$71</definedName>
    <definedName name="SCDPT3_1109999999_8" localSheetId="2">EMICO_24Q2_SCDPT3!$J$71</definedName>
    <definedName name="SCDPT3_1109999999_9" localSheetId="2">EMICO_24Q2_SCDPT3!$K$71</definedName>
    <definedName name="SCDPT3_1300000000_Range" localSheetId="2">EMICO_24Q2_SCDPT3!$B$72:$U$74</definedName>
    <definedName name="SCDPT3_1309999999_7" localSheetId="2">EMICO_24Q2_SCDPT3!$I$75</definedName>
    <definedName name="SCDPT3_1309999999_8" localSheetId="2">EMICO_24Q2_SCDPT3!$J$75</definedName>
    <definedName name="SCDPT3_1309999999_9" localSheetId="2">EMICO_24Q2_SCDPT3!$K$75</definedName>
    <definedName name="SCDPT3_1500000000_Range" localSheetId="2">EMICO_24Q2_SCDPT3!$B$76:$U$78</definedName>
    <definedName name="SCDPT3_1509999999_7" localSheetId="2">EMICO_24Q2_SCDPT3!$I$79</definedName>
    <definedName name="SCDPT3_1509999999_8" localSheetId="2">EMICO_24Q2_SCDPT3!$J$79</definedName>
    <definedName name="SCDPT3_1509999999_9" localSheetId="2">EMICO_24Q2_SCDPT3!$K$79</definedName>
    <definedName name="SCDPT3_1610000000_Range" localSheetId="2">EMICO_24Q2_SCDPT3!$B$80:$U$82</definedName>
    <definedName name="SCDPT3_1619999999_7" localSheetId="2">EMICO_24Q2_SCDPT3!$I$83</definedName>
    <definedName name="SCDPT3_1619999999_8" localSheetId="2">EMICO_24Q2_SCDPT3!$J$83</definedName>
    <definedName name="SCDPT3_1619999999_9" localSheetId="2">EMICO_24Q2_SCDPT3!$K$83</definedName>
    <definedName name="SCDPT3_1900000000_Range" localSheetId="2">EMICO_24Q2_SCDPT3!$B$84:$U$86</definedName>
    <definedName name="SCDPT3_1909999999_7" localSheetId="2">EMICO_24Q2_SCDPT3!$I$87</definedName>
    <definedName name="SCDPT3_1909999999_8" localSheetId="2">EMICO_24Q2_SCDPT3!$J$87</definedName>
    <definedName name="SCDPT3_1909999999_9" localSheetId="2">EMICO_24Q2_SCDPT3!$K$87</definedName>
    <definedName name="SCDPT3_2010000000_Range" localSheetId="2">EMICO_24Q2_SCDPT3!$B$88:$U$90</definedName>
    <definedName name="SCDPT3_2019999999_7" localSheetId="2">EMICO_24Q2_SCDPT3!$I$91</definedName>
    <definedName name="SCDPT3_2019999999_8" localSheetId="2">EMICO_24Q2_SCDPT3!$J$91</definedName>
    <definedName name="SCDPT3_2019999999_9" localSheetId="2">EMICO_24Q2_SCDPT3!$K$91</definedName>
    <definedName name="SCDPT3_2509999997_7" localSheetId="2">EMICO_24Q2_SCDPT3!$I$92</definedName>
    <definedName name="SCDPT3_2509999997_8" localSheetId="2">EMICO_24Q2_SCDPT3!$J$92</definedName>
    <definedName name="SCDPT3_2509999997_9" localSheetId="2">EMICO_24Q2_SCDPT3!$K$92</definedName>
    <definedName name="SCDPT3_2509999999_7" localSheetId="2">EMICO_24Q2_SCDPT3!$I$94</definedName>
    <definedName name="SCDPT3_2509999999_8" localSheetId="2">EMICO_24Q2_SCDPT3!$J$94</definedName>
    <definedName name="SCDPT3_2509999999_9" localSheetId="2">EMICO_24Q2_SCDPT3!$K$94</definedName>
    <definedName name="SCDPT3_4010000000_Range" localSheetId="2">EMICO_24Q2_SCDPT3!$B$95:$U$97</definedName>
    <definedName name="SCDPT3_4019999999_7" localSheetId="2">EMICO_24Q2_SCDPT3!$I$98</definedName>
    <definedName name="SCDPT3_4019999999_9" localSheetId="2">EMICO_24Q2_SCDPT3!$K$98</definedName>
    <definedName name="SCDPT3_4020000000_Range" localSheetId="2">EMICO_24Q2_SCDPT3!$B$99:$U$101</definedName>
    <definedName name="SCDPT3_4029999999_7" localSheetId="2">EMICO_24Q2_SCDPT3!$I$102</definedName>
    <definedName name="SCDPT3_4029999999_9" localSheetId="2">EMICO_24Q2_SCDPT3!$K$102</definedName>
    <definedName name="SCDPT3_4310000000_Range" localSheetId="2">EMICO_24Q2_SCDPT3!$B$103:$U$105</definedName>
    <definedName name="SCDPT3_4319999999_7" localSheetId="2">EMICO_24Q2_SCDPT3!$I$106</definedName>
    <definedName name="SCDPT3_4319999999_9" localSheetId="2">EMICO_24Q2_SCDPT3!$K$106</definedName>
    <definedName name="SCDPT3_4320000000_Range" localSheetId="2">EMICO_24Q2_SCDPT3!$B$107:$U$109</definedName>
    <definedName name="SCDPT3_4329999999_7" localSheetId="2">EMICO_24Q2_SCDPT3!$I$110</definedName>
    <definedName name="SCDPT3_4329999999_9" localSheetId="2">EMICO_24Q2_SCDPT3!$K$110</definedName>
    <definedName name="SCDPT3_4509999997_7" localSheetId="2">EMICO_24Q2_SCDPT3!$I$111</definedName>
    <definedName name="SCDPT3_4509999997_9" localSheetId="2">EMICO_24Q2_SCDPT3!$K$111</definedName>
    <definedName name="SCDPT3_4509999999_7" localSheetId="2">EMICO_24Q2_SCDPT3!$I$113</definedName>
    <definedName name="SCDPT3_4509999999_9" localSheetId="2">EMICO_24Q2_SCDPT3!$K$113</definedName>
    <definedName name="SCDPT3_5010000000_Range" localSheetId="2">EMICO_24Q2_SCDPT3!$B$114:$U$116</definedName>
    <definedName name="SCDPT3_5019999999_7" localSheetId="2">EMICO_24Q2_SCDPT3!$I$117</definedName>
    <definedName name="SCDPT3_5019999999_9" localSheetId="2">EMICO_24Q2_SCDPT3!$K$117</definedName>
    <definedName name="SCDPT3_5020000000_Range" localSheetId="2">EMICO_24Q2_SCDPT3!$B$118:$U$120</definedName>
    <definedName name="SCDPT3_5029999999_7" localSheetId="2">EMICO_24Q2_SCDPT3!$I$121</definedName>
    <definedName name="SCDPT3_5029999999_9" localSheetId="2">EMICO_24Q2_SCDPT3!$K$121</definedName>
    <definedName name="SCDPT3_5310000000_Range" localSheetId="2">EMICO_24Q2_SCDPT3!$B$122:$U$124</definedName>
    <definedName name="SCDPT3_5319999999_7" localSheetId="2">EMICO_24Q2_SCDPT3!$I$125</definedName>
    <definedName name="SCDPT3_5319999999_9" localSheetId="2">EMICO_24Q2_SCDPT3!$K$125</definedName>
    <definedName name="SCDPT3_5320000000_Range" localSheetId="2">EMICO_24Q2_SCDPT3!$B$126:$U$128</definedName>
    <definedName name="SCDPT3_5329999999_7" localSheetId="2">EMICO_24Q2_SCDPT3!$I$129</definedName>
    <definedName name="SCDPT3_5329999999_9" localSheetId="2">EMICO_24Q2_SCDPT3!$K$129</definedName>
    <definedName name="SCDPT3_5510000000_Range" localSheetId="2">EMICO_24Q2_SCDPT3!$B$130:$U$132</definedName>
    <definedName name="SCDPT3_5519999999_7" localSheetId="2">EMICO_24Q2_SCDPT3!$I$133</definedName>
    <definedName name="SCDPT3_5519999999_9" localSheetId="2">EMICO_24Q2_SCDPT3!$K$133</definedName>
    <definedName name="SCDPT3_5520000000_Range" localSheetId="2">EMICO_24Q2_SCDPT3!$B$134:$U$136</definedName>
    <definedName name="SCDPT3_5529999999_7" localSheetId="2">EMICO_24Q2_SCDPT3!$I$137</definedName>
    <definedName name="SCDPT3_5529999999_9" localSheetId="2">EMICO_24Q2_SCDPT3!$K$137</definedName>
    <definedName name="SCDPT3_5710000000_Range" localSheetId="2">EMICO_24Q2_SCDPT3!$B$138:$U$140</definedName>
    <definedName name="SCDPT3_5719999999_7" localSheetId="2">EMICO_24Q2_SCDPT3!$I$141</definedName>
    <definedName name="SCDPT3_5719999999_9" localSheetId="2">EMICO_24Q2_SCDPT3!$K$141</definedName>
    <definedName name="SCDPT3_5720000000_Range" localSheetId="2">EMICO_24Q2_SCDPT3!$B$142:$U$144</definedName>
    <definedName name="SCDPT3_5729999999_7" localSheetId="2">EMICO_24Q2_SCDPT3!$I$145</definedName>
    <definedName name="SCDPT3_5729999999_9" localSheetId="2">EMICO_24Q2_SCDPT3!$K$145</definedName>
    <definedName name="SCDPT3_5810000000_Range" localSheetId="2">EMICO_24Q2_SCDPT3!$B$146:$U$148</definedName>
    <definedName name="SCDPT3_5819999999_7" localSheetId="2">EMICO_24Q2_SCDPT3!$I$149</definedName>
    <definedName name="SCDPT3_5819999999_9" localSheetId="2">EMICO_24Q2_SCDPT3!$K$149</definedName>
    <definedName name="SCDPT3_5910000000_Range" localSheetId="2">EMICO_24Q2_SCDPT3!$B$150:$U$152</definedName>
    <definedName name="SCDPT3_5919999999_7" localSheetId="2">EMICO_24Q2_SCDPT3!$I$153</definedName>
    <definedName name="SCDPT3_5919999999_9" localSheetId="2">EMICO_24Q2_SCDPT3!$K$153</definedName>
    <definedName name="SCDPT3_5920000000_Range" localSheetId="2">EMICO_24Q2_SCDPT3!$B$154:$U$156</definedName>
    <definedName name="SCDPT3_5929999999_7" localSheetId="2">EMICO_24Q2_SCDPT3!$I$157</definedName>
    <definedName name="SCDPT3_5929999999_9" localSheetId="2">EMICO_24Q2_SCDPT3!$K$157</definedName>
    <definedName name="SCDPT3_5989999997_7" localSheetId="2">EMICO_24Q2_SCDPT3!$I$158</definedName>
    <definedName name="SCDPT3_5989999997_9" localSheetId="2">EMICO_24Q2_SCDPT3!$K$158</definedName>
    <definedName name="SCDPT3_5989999999_7" localSheetId="2">EMICO_24Q2_SCDPT3!$I$160</definedName>
    <definedName name="SCDPT3_5989999999_9" localSheetId="2">EMICO_24Q2_SCDPT3!$K$160</definedName>
    <definedName name="SCDPT3_5999999999_7" localSheetId="2">EMICO_24Q2_SCDPT3!$I$161</definedName>
    <definedName name="SCDPT3_5999999999_9" localSheetId="2">EMICO_24Q2_SCDPT3!$K$161</definedName>
    <definedName name="SCDPT3_6009999999_7" localSheetId="2">EMICO_24Q2_SCDPT3!$I$162</definedName>
    <definedName name="SCDPT3_6009999999_9" localSheetId="2">EMICO_24Q2_SCDPT3!$K$162</definedName>
    <definedName name="SCDPT4_0100000000_Range" localSheetId="3">EMICO_24Q2_SCDPT4!$B$8:$AG$10</definedName>
    <definedName name="SCDPT4_0109999999_10" localSheetId="3">EMICO_24Q2_SCDPT4!$L$11</definedName>
    <definedName name="SCDPT4_0109999999_11" localSheetId="3">EMICO_24Q2_SCDPT4!$M$11</definedName>
    <definedName name="SCDPT4_0109999999_12" localSheetId="3">EMICO_24Q2_SCDPT4!$N$11</definedName>
    <definedName name="SCDPT4_0109999999_13" localSheetId="3">EMICO_24Q2_SCDPT4!$O$11</definedName>
    <definedName name="SCDPT4_0109999999_14" localSheetId="3">EMICO_24Q2_SCDPT4!$P$11</definedName>
    <definedName name="SCDPT4_0109999999_15" localSheetId="3">EMICO_24Q2_SCDPT4!$Q$11</definedName>
    <definedName name="SCDPT4_0109999999_16" localSheetId="3">EMICO_24Q2_SCDPT4!$R$11</definedName>
    <definedName name="SCDPT4_0109999999_17" localSheetId="3">EMICO_24Q2_SCDPT4!$S$11</definedName>
    <definedName name="SCDPT4_0109999999_18" localSheetId="3">EMICO_24Q2_SCDPT4!$T$11</definedName>
    <definedName name="SCDPT4_0109999999_19" localSheetId="3">EMICO_24Q2_SCDPT4!$U$11</definedName>
    <definedName name="SCDPT4_0109999999_20" localSheetId="3">EMICO_24Q2_SCDPT4!$V$11</definedName>
    <definedName name="SCDPT4_0109999999_7" localSheetId="3">EMICO_24Q2_SCDPT4!$I$11</definedName>
    <definedName name="SCDPT4_0109999999_8" localSheetId="3">EMICO_24Q2_SCDPT4!$J$11</definedName>
    <definedName name="SCDPT4_0109999999_9" localSheetId="3">EMICO_24Q2_SCDPT4!$K$11</definedName>
    <definedName name="SCDPT4_0300000000_Range" localSheetId="3">EMICO_24Q2_SCDPT4!$B$12:$AG$14</definedName>
    <definedName name="SCDPT4_0309999999_10" localSheetId="3">EMICO_24Q2_SCDPT4!$L$15</definedName>
    <definedName name="SCDPT4_0309999999_11" localSheetId="3">EMICO_24Q2_SCDPT4!$M$15</definedName>
    <definedName name="SCDPT4_0309999999_12" localSheetId="3">EMICO_24Q2_SCDPT4!$N$15</definedName>
    <definedName name="SCDPT4_0309999999_13" localSheetId="3">EMICO_24Q2_SCDPT4!$O$15</definedName>
    <definedName name="SCDPT4_0309999999_14" localSheetId="3">EMICO_24Q2_SCDPT4!$P$15</definedName>
    <definedName name="SCDPT4_0309999999_15" localSheetId="3">EMICO_24Q2_SCDPT4!$Q$15</definedName>
    <definedName name="SCDPT4_0309999999_16" localSheetId="3">EMICO_24Q2_SCDPT4!$R$15</definedName>
    <definedName name="SCDPT4_0309999999_17" localSheetId="3">EMICO_24Q2_SCDPT4!$S$15</definedName>
    <definedName name="SCDPT4_0309999999_18" localSheetId="3">EMICO_24Q2_SCDPT4!$T$15</definedName>
    <definedName name="SCDPT4_0309999999_19" localSheetId="3">EMICO_24Q2_SCDPT4!$U$15</definedName>
    <definedName name="SCDPT4_0309999999_20" localSheetId="3">EMICO_24Q2_SCDPT4!$V$15</definedName>
    <definedName name="SCDPT4_0309999999_7" localSheetId="3">EMICO_24Q2_SCDPT4!$I$15</definedName>
    <definedName name="SCDPT4_0309999999_8" localSheetId="3">EMICO_24Q2_SCDPT4!$J$15</definedName>
    <definedName name="SCDPT4_0309999999_9" localSheetId="3">EMICO_24Q2_SCDPT4!$K$15</definedName>
    <definedName name="SCDPT4_0500000000_Range" localSheetId="3">EMICO_24Q2_SCDPT4!$B$16:$AG$18</definedName>
    <definedName name="SCDPT4_0509999999_10" localSheetId="3">EMICO_24Q2_SCDPT4!$L$19</definedName>
    <definedName name="SCDPT4_0509999999_11" localSheetId="3">EMICO_24Q2_SCDPT4!$M$19</definedName>
    <definedName name="SCDPT4_0509999999_12" localSheetId="3">EMICO_24Q2_SCDPT4!$N$19</definedName>
    <definedName name="SCDPT4_0509999999_13" localSheetId="3">EMICO_24Q2_SCDPT4!$O$19</definedName>
    <definedName name="SCDPT4_0509999999_14" localSheetId="3">EMICO_24Q2_SCDPT4!$P$19</definedName>
    <definedName name="SCDPT4_0509999999_15" localSheetId="3">EMICO_24Q2_SCDPT4!$Q$19</definedName>
    <definedName name="SCDPT4_0509999999_16" localSheetId="3">EMICO_24Q2_SCDPT4!$R$19</definedName>
    <definedName name="SCDPT4_0509999999_17" localSheetId="3">EMICO_24Q2_SCDPT4!$S$19</definedName>
    <definedName name="SCDPT4_0509999999_18" localSheetId="3">EMICO_24Q2_SCDPT4!$T$19</definedName>
    <definedName name="SCDPT4_0509999999_19" localSheetId="3">EMICO_24Q2_SCDPT4!$U$19</definedName>
    <definedName name="SCDPT4_0509999999_20" localSheetId="3">EMICO_24Q2_SCDPT4!$V$19</definedName>
    <definedName name="SCDPT4_0509999999_7" localSheetId="3">EMICO_24Q2_SCDPT4!$I$19</definedName>
    <definedName name="SCDPT4_0509999999_8" localSheetId="3">EMICO_24Q2_SCDPT4!$J$19</definedName>
    <definedName name="SCDPT4_0509999999_9" localSheetId="3">EMICO_24Q2_SCDPT4!$K$19</definedName>
    <definedName name="SCDPT4_0700000000_Range" localSheetId="3">EMICO_24Q2_SCDPT4!$B$20:$AG$22</definedName>
    <definedName name="SCDPT4_0709999999_10" localSheetId="3">EMICO_24Q2_SCDPT4!$L$23</definedName>
    <definedName name="SCDPT4_0709999999_11" localSheetId="3">EMICO_24Q2_SCDPT4!$M$23</definedName>
    <definedName name="SCDPT4_0709999999_12" localSheetId="3">EMICO_24Q2_SCDPT4!$N$23</definedName>
    <definedName name="SCDPT4_0709999999_13" localSheetId="3">EMICO_24Q2_SCDPT4!$O$23</definedName>
    <definedName name="SCDPT4_0709999999_14" localSheetId="3">EMICO_24Q2_SCDPT4!$P$23</definedName>
    <definedName name="SCDPT4_0709999999_15" localSheetId="3">EMICO_24Q2_SCDPT4!$Q$23</definedName>
    <definedName name="SCDPT4_0709999999_16" localSheetId="3">EMICO_24Q2_SCDPT4!$R$23</definedName>
    <definedName name="SCDPT4_0709999999_17" localSheetId="3">EMICO_24Q2_SCDPT4!$S$23</definedName>
    <definedName name="SCDPT4_0709999999_18" localSheetId="3">EMICO_24Q2_SCDPT4!$T$23</definedName>
    <definedName name="SCDPT4_0709999999_19" localSheetId="3">EMICO_24Q2_SCDPT4!$U$23</definedName>
    <definedName name="SCDPT4_0709999999_20" localSheetId="3">EMICO_24Q2_SCDPT4!$V$23</definedName>
    <definedName name="SCDPT4_0709999999_7" localSheetId="3">EMICO_24Q2_SCDPT4!$I$23</definedName>
    <definedName name="SCDPT4_0709999999_8" localSheetId="3">EMICO_24Q2_SCDPT4!$J$23</definedName>
    <definedName name="SCDPT4_0709999999_9" localSheetId="3">EMICO_24Q2_SCDPT4!$K$23</definedName>
    <definedName name="SCDPT4_0900000000_Range" localSheetId="3">EMICO_24Q2_SCDPT4!$B$24:$AG$26</definedName>
    <definedName name="SCDPT4_0909999999_10" localSheetId="3">EMICO_24Q2_SCDPT4!$L$27</definedName>
    <definedName name="SCDPT4_0909999999_11" localSheetId="3">EMICO_24Q2_SCDPT4!$M$27</definedName>
    <definedName name="SCDPT4_0909999999_12" localSheetId="3">EMICO_24Q2_SCDPT4!$N$27</definedName>
    <definedName name="SCDPT4_0909999999_13" localSheetId="3">EMICO_24Q2_SCDPT4!$O$27</definedName>
    <definedName name="SCDPT4_0909999999_14" localSheetId="3">EMICO_24Q2_SCDPT4!$P$27</definedName>
    <definedName name="SCDPT4_0909999999_15" localSheetId="3">EMICO_24Q2_SCDPT4!$Q$27</definedName>
    <definedName name="SCDPT4_0909999999_16" localSheetId="3">EMICO_24Q2_SCDPT4!$R$27</definedName>
    <definedName name="SCDPT4_0909999999_17" localSheetId="3">EMICO_24Q2_SCDPT4!$S$27</definedName>
    <definedName name="SCDPT4_0909999999_18" localSheetId="3">EMICO_24Q2_SCDPT4!$T$27</definedName>
    <definedName name="SCDPT4_0909999999_19" localSheetId="3">EMICO_24Q2_SCDPT4!$U$27</definedName>
    <definedName name="SCDPT4_0909999999_20" localSheetId="3">EMICO_24Q2_SCDPT4!$V$27</definedName>
    <definedName name="SCDPT4_0909999999_7" localSheetId="3">EMICO_24Q2_SCDPT4!$I$27</definedName>
    <definedName name="SCDPT4_0909999999_8" localSheetId="3">EMICO_24Q2_SCDPT4!$J$27</definedName>
    <definedName name="SCDPT4_0909999999_9" localSheetId="3">EMICO_24Q2_SCDPT4!$K$27</definedName>
    <definedName name="SCDPT4_1100000000_Range" localSheetId="3">EMICO_24Q2_SCDPT4!$B$28:$AG$187</definedName>
    <definedName name="SCDPT4_1109999999_10" localSheetId="3">EMICO_24Q2_SCDPT4!$L$188</definedName>
    <definedName name="SCDPT4_1109999999_11" localSheetId="3">EMICO_24Q2_SCDPT4!$M$188</definedName>
    <definedName name="SCDPT4_1109999999_12" localSheetId="3">EMICO_24Q2_SCDPT4!$N$188</definedName>
    <definedName name="SCDPT4_1109999999_13" localSheetId="3">EMICO_24Q2_SCDPT4!$O$188</definedName>
    <definedName name="SCDPT4_1109999999_14" localSheetId="3">EMICO_24Q2_SCDPT4!$P$188</definedName>
    <definedName name="SCDPT4_1109999999_15" localSheetId="3">EMICO_24Q2_SCDPT4!$Q$188</definedName>
    <definedName name="SCDPT4_1109999999_16" localSheetId="3">EMICO_24Q2_SCDPT4!$R$188</definedName>
    <definedName name="SCDPT4_1109999999_17" localSheetId="3">EMICO_24Q2_SCDPT4!$S$188</definedName>
    <definedName name="SCDPT4_1109999999_18" localSheetId="3">EMICO_24Q2_SCDPT4!$T$188</definedName>
    <definedName name="SCDPT4_1109999999_19" localSheetId="3">EMICO_24Q2_SCDPT4!$U$188</definedName>
    <definedName name="SCDPT4_1109999999_20" localSheetId="3">EMICO_24Q2_SCDPT4!$V$188</definedName>
    <definedName name="SCDPT4_1109999999_7" localSheetId="3">EMICO_24Q2_SCDPT4!$I$188</definedName>
    <definedName name="SCDPT4_1109999999_8" localSheetId="3">EMICO_24Q2_SCDPT4!$J$188</definedName>
    <definedName name="SCDPT4_1109999999_9" localSheetId="3">EMICO_24Q2_SCDPT4!$K$188</definedName>
    <definedName name="SCDPT4_1300000000_Range" localSheetId="3">EMICO_24Q2_SCDPT4!$B$189:$AG$191</definedName>
    <definedName name="SCDPT4_1309999999_10" localSheetId="3">EMICO_24Q2_SCDPT4!$L$192</definedName>
    <definedName name="SCDPT4_1309999999_11" localSheetId="3">EMICO_24Q2_SCDPT4!$M$192</definedName>
    <definedName name="SCDPT4_1309999999_12" localSheetId="3">EMICO_24Q2_SCDPT4!$N$192</definedName>
    <definedName name="SCDPT4_1309999999_13" localSheetId="3">EMICO_24Q2_SCDPT4!$O$192</definedName>
    <definedName name="SCDPT4_1309999999_14" localSheetId="3">EMICO_24Q2_SCDPT4!$P$192</definedName>
    <definedName name="SCDPT4_1309999999_15" localSheetId="3">EMICO_24Q2_SCDPT4!$Q$192</definedName>
    <definedName name="SCDPT4_1309999999_16" localSheetId="3">EMICO_24Q2_SCDPT4!$R$192</definedName>
    <definedName name="SCDPT4_1309999999_17" localSheetId="3">EMICO_24Q2_SCDPT4!$S$192</definedName>
    <definedName name="SCDPT4_1309999999_18" localSheetId="3">EMICO_24Q2_SCDPT4!$T$192</definedName>
    <definedName name="SCDPT4_1309999999_19" localSheetId="3">EMICO_24Q2_SCDPT4!$U$192</definedName>
    <definedName name="SCDPT4_1309999999_20" localSheetId="3">EMICO_24Q2_SCDPT4!$V$192</definedName>
    <definedName name="SCDPT4_1309999999_7" localSheetId="3">EMICO_24Q2_SCDPT4!$I$192</definedName>
    <definedName name="SCDPT4_1309999999_8" localSheetId="3">EMICO_24Q2_SCDPT4!$J$192</definedName>
    <definedName name="SCDPT4_1309999999_9" localSheetId="3">EMICO_24Q2_SCDPT4!$K$192</definedName>
    <definedName name="SCDPT4_1500000000_Range" localSheetId="3">EMICO_24Q2_SCDPT4!$B$193:$AG$195</definedName>
    <definedName name="SCDPT4_1509999999_10" localSheetId="3">EMICO_24Q2_SCDPT4!$L$196</definedName>
    <definedName name="SCDPT4_1509999999_11" localSheetId="3">EMICO_24Q2_SCDPT4!$M$196</definedName>
    <definedName name="SCDPT4_1509999999_12" localSheetId="3">EMICO_24Q2_SCDPT4!$N$196</definedName>
    <definedName name="SCDPT4_1509999999_13" localSheetId="3">EMICO_24Q2_SCDPT4!$O$196</definedName>
    <definedName name="SCDPT4_1509999999_14" localSheetId="3">EMICO_24Q2_SCDPT4!$P$196</definedName>
    <definedName name="SCDPT4_1509999999_15" localSheetId="3">EMICO_24Q2_SCDPT4!$Q$196</definedName>
    <definedName name="SCDPT4_1509999999_16" localSheetId="3">EMICO_24Q2_SCDPT4!$R$196</definedName>
    <definedName name="SCDPT4_1509999999_17" localSheetId="3">EMICO_24Q2_SCDPT4!$S$196</definedName>
    <definedName name="SCDPT4_1509999999_18" localSheetId="3">EMICO_24Q2_SCDPT4!$T$196</definedName>
    <definedName name="SCDPT4_1509999999_19" localSheetId="3">EMICO_24Q2_SCDPT4!$U$196</definedName>
    <definedName name="SCDPT4_1509999999_20" localSheetId="3">EMICO_24Q2_SCDPT4!$V$196</definedName>
    <definedName name="SCDPT4_1509999999_7" localSheetId="3">EMICO_24Q2_SCDPT4!$I$196</definedName>
    <definedName name="SCDPT4_1509999999_8" localSheetId="3">EMICO_24Q2_SCDPT4!$J$196</definedName>
    <definedName name="SCDPT4_1509999999_9" localSheetId="3">EMICO_24Q2_SCDPT4!$K$196</definedName>
    <definedName name="SCDPT4_1610000000_Range" localSheetId="3">EMICO_24Q2_SCDPT4!$B$197:$AG$199</definedName>
    <definedName name="SCDPT4_1619999999_10" localSheetId="3">EMICO_24Q2_SCDPT4!$L$200</definedName>
    <definedName name="SCDPT4_1619999999_11" localSheetId="3">EMICO_24Q2_SCDPT4!$M$200</definedName>
    <definedName name="SCDPT4_1619999999_12" localSheetId="3">EMICO_24Q2_SCDPT4!$N$200</definedName>
    <definedName name="SCDPT4_1619999999_13" localSheetId="3">EMICO_24Q2_SCDPT4!$O$200</definedName>
    <definedName name="SCDPT4_1619999999_14" localSheetId="3">EMICO_24Q2_SCDPT4!$P$200</definedName>
    <definedName name="SCDPT4_1619999999_15" localSheetId="3">EMICO_24Q2_SCDPT4!$Q$200</definedName>
    <definedName name="SCDPT4_1619999999_16" localSheetId="3">EMICO_24Q2_SCDPT4!$R$200</definedName>
    <definedName name="SCDPT4_1619999999_17" localSheetId="3">EMICO_24Q2_SCDPT4!$S$200</definedName>
    <definedName name="SCDPT4_1619999999_18" localSheetId="3">EMICO_24Q2_SCDPT4!$T$200</definedName>
    <definedName name="SCDPT4_1619999999_19" localSheetId="3">EMICO_24Q2_SCDPT4!$U$200</definedName>
    <definedName name="SCDPT4_1619999999_20" localSheetId="3">EMICO_24Q2_SCDPT4!$V$200</definedName>
    <definedName name="SCDPT4_1619999999_7" localSheetId="3">EMICO_24Q2_SCDPT4!$I$200</definedName>
    <definedName name="SCDPT4_1619999999_8" localSheetId="3">EMICO_24Q2_SCDPT4!$J$200</definedName>
    <definedName name="SCDPT4_1619999999_9" localSheetId="3">EMICO_24Q2_SCDPT4!$K$200</definedName>
    <definedName name="SCDPT4_1900000000_Range" localSheetId="3">EMICO_24Q2_SCDPT4!$B$201:$AG$203</definedName>
    <definedName name="SCDPT4_1909999999_10" localSheetId="3">EMICO_24Q2_SCDPT4!$L$204</definedName>
    <definedName name="SCDPT4_1909999999_11" localSheetId="3">EMICO_24Q2_SCDPT4!$M$204</definedName>
    <definedName name="SCDPT4_1909999999_12" localSheetId="3">EMICO_24Q2_SCDPT4!$N$204</definedName>
    <definedName name="SCDPT4_1909999999_13" localSheetId="3">EMICO_24Q2_SCDPT4!$O$204</definedName>
    <definedName name="SCDPT4_1909999999_14" localSheetId="3">EMICO_24Q2_SCDPT4!$P$204</definedName>
    <definedName name="SCDPT4_1909999999_15" localSheetId="3">EMICO_24Q2_SCDPT4!$Q$204</definedName>
    <definedName name="SCDPT4_1909999999_16" localSheetId="3">EMICO_24Q2_SCDPT4!$R$204</definedName>
    <definedName name="SCDPT4_1909999999_17" localSheetId="3">EMICO_24Q2_SCDPT4!$S$204</definedName>
    <definedName name="SCDPT4_1909999999_18" localSheetId="3">EMICO_24Q2_SCDPT4!$T$204</definedName>
    <definedName name="SCDPT4_1909999999_19" localSheetId="3">EMICO_24Q2_SCDPT4!$U$204</definedName>
    <definedName name="SCDPT4_1909999999_20" localSheetId="3">EMICO_24Q2_SCDPT4!$V$204</definedName>
    <definedName name="SCDPT4_1909999999_7" localSheetId="3">EMICO_24Q2_SCDPT4!$I$204</definedName>
    <definedName name="SCDPT4_1909999999_8" localSheetId="3">EMICO_24Q2_SCDPT4!$J$204</definedName>
    <definedName name="SCDPT4_1909999999_9" localSheetId="3">EMICO_24Q2_SCDPT4!$K$204</definedName>
    <definedName name="SCDPT4_2010000000_Range" localSheetId="3">EMICO_24Q2_SCDPT4!$B$205:$AG$207</definedName>
    <definedName name="SCDPT4_2019999999_10" localSheetId="3">EMICO_24Q2_SCDPT4!$L$208</definedName>
    <definedName name="SCDPT4_2019999999_11" localSheetId="3">EMICO_24Q2_SCDPT4!$M$208</definedName>
    <definedName name="SCDPT4_2019999999_12" localSheetId="3">EMICO_24Q2_SCDPT4!$N$208</definedName>
    <definedName name="SCDPT4_2019999999_13" localSheetId="3">EMICO_24Q2_SCDPT4!$O$208</definedName>
    <definedName name="SCDPT4_2019999999_14" localSheetId="3">EMICO_24Q2_SCDPT4!$P$208</definedName>
    <definedName name="SCDPT4_2019999999_15" localSheetId="3">EMICO_24Q2_SCDPT4!$Q$208</definedName>
    <definedName name="SCDPT4_2019999999_16" localSheetId="3">EMICO_24Q2_SCDPT4!$R$208</definedName>
    <definedName name="SCDPT4_2019999999_17" localSheetId="3">EMICO_24Q2_SCDPT4!$S$208</definedName>
    <definedName name="SCDPT4_2019999999_18" localSheetId="3">EMICO_24Q2_SCDPT4!$T$208</definedName>
    <definedName name="SCDPT4_2019999999_19" localSheetId="3">EMICO_24Q2_SCDPT4!$U$208</definedName>
    <definedName name="SCDPT4_2019999999_20" localSheetId="3">EMICO_24Q2_SCDPT4!$V$208</definedName>
    <definedName name="SCDPT4_2019999999_7" localSheetId="3">EMICO_24Q2_SCDPT4!$I$208</definedName>
    <definedName name="SCDPT4_2019999999_8" localSheetId="3">EMICO_24Q2_SCDPT4!$J$208</definedName>
    <definedName name="SCDPT4_2019999999_9" localSheetId="3">EMICO_24Q2_SCDPT4!$K$208</definedName>
    <definedName name="SCDPT4_2509999997_10" localSheetId="3">EMICO_24Q2_SCDPT4!$L$209</definedName>
    <definedName name="SCDPT4_2509999997_11" localSheetId="3">EMICO_24Q2_SCDPT4!$M$209</definedName>
    <definedName name="SCDPT4_2509999997_12" localSheetId="3">EMICO_24Q2_SCDPT4!$N$209</definedName>
    <definedName name="SCDPT4_2509999997_13" localSheetId="3">EMICO_24Q2_SCDPT4!$O$209</definedName>
    <definedName name="SCDPT4_2509999997_14" localSheetId="3">EMICO_24Q2_SCDPT4!$P$209</definedName>
    <definedName name="SCDPT4_2509999997_15" localSheetId="3">EMICO_24Q2_SCDPT4!$Q$209</definedName>
    <definedName name="SCDPT4_2509999997_16" localSheetId="3">EMICO_24Q2_SCDPT4!$R$209</definedName>
    <definedName name="SCDPT4_2509999997_17" localSheetId="3">EMICO_24Q2_SCDPT4!$S$209</definedName>
    <definedName name="SCDPT4_2509999997_18" localSheetId="3">EMICO_24Q2_SCDPT4!$T$209</definedName>
    <definedName name="SCDPT4_2509999997_19" localSheetId="3">EMICO_24Q2_SCDPT4!$U$209</definedName>
    <definedName name="SCDPT4_2509999997_20" localSheetId="3">EMICO_24Q2_SCDPT4!$V$209</definedName>
    <definedName name="SCDPT4_2509999997_7" localSheetId="3">EMICO_24Q2_SCDPT4!$I$209</definedName>
    <definedName name="SCDPT4_2509999997_8" localSheetId="3">EMICO_24Q2_SCDPT4!$J$209</definedName>
    <definedName name="SCDPT4_2509999997_9" localSheetId="3">EMICO_24Q2_SCDPT4!$K$209</definedName>
    <definedName name="SCDPT4_2509999999_10" localSheetId="3">EMICO_24Q2_SCDPT4!$L$211</definedName>
    <definedName name="SCDPT4_2509999999_11" localSheetId="3">EMICO_24Q2_SCDPT4!$M$211</definedName>
    <definedName name="SCDPT4_2509999999_12" localSheetId="3">EMICO_24Q2_SCDPT4!$N$211</definedName>
    <definedName name="SCDPT4_2509999999_13" localSheetId="3">EMICO_24Q2_SCDPT4!$O$211</definedName>
    <definedName name="SCDPT4_2509999999_14" localSheetId="3">EMICO_24Q2_SCDPT4!$P$211</definedName>
    <definedName name="SCDPT4_2509999999_15" localSheetId="3">EMICO_24Q2_SCDPT4!$Q$211</definedName>
    <definedName name="SCDPT4_2509999999_16" localSheetId="3">EMICO_24Q2_SCDPT4!$R$211</definedName>
    <definedName name="SCDPT4_2509999999_17" localSheetId="3">EMICO_24Q2_SCDPT4!$S$211</definedName>
    <definedName name="SCDPT4_2509999999_18" localSheetId="3">EMICO_24Q2_SCDPT4!$T$211</definedName>
    <definedName name="SCDPT4_2509999999_19" localSheetId="3">EMICO_24Q2_SCDPT4!$U$211</definedName>
    <definedName name="SCDPT4_2509999999_20" localSheetId="3">EMICO_24Q2_SCDPT4!$V$211</definedName>
    <definedName name="SCDPT4_2509999999_7" localSheetId="3">EMICO_24Q2_SCDPT4!$I$211</definedName>
    <definedName name="SCDPT4_2509999999_8" localSheetId="3">EMICO_24Q2_SCDPT4!$J$211</definedName>
    <definedName name="SCDPT4_2509999999_9" localSheetId="3">EMICO_24Q2_SCDPT4!$K$211</definedName>
    <definedName name="SCDPT4_4010000000_Range" localSheetId="3">EMICO_24Q2_SCDPT4!$B$212:$AG$214</definedName>
    <definedName name="SCDPT4_4019999999_10" localSheetId="3">EMICO_24Q2_SCDPT4!$L$215</definedName>
    <definedName name="SCDPT4_4019999999_11" localSheetId="3">EMICO_24Q2_SCDPT4!$M$215</definedName>
    <definedName name="SCDPT4_4019999999_12" localSheetId="3">EMICO_24Q2_SCDPT4!$N$215</definedName>
    <definedName name="SCDPT4_4019999999_13" localSheetId="3">EMICO_24Q2_SCDPT4!$O$215</definedName>
    <definedName name="SCDPT4_4019999999_14" localSheetId="3">EMICO_24Q2_SCDPT4!$P$215</definedName>
    <definedName name="SCDPT4_4019999999_15" localSheetId="3">EMICO_24Q2_SCDPT4!$Q$215</definedName>
    <definedName name="SCDPT4_4019999999_16" localSheetId="3">EMICO_24Q2_SCDPT4!$R$215</definedName>
    <definedName name="SCDPT4_4019999999_17" localSheetId="3">EMICO_24Q2_SCDPT4!$S$215</definedName>
    <definedName name="SCDPT4_4019999999_18" localSheetId="3">EMICO_24Q2_SCDPT4!$T$215</definedName>
    <definedName name="SCDPT4_4019999999_19" localSheetId="3">EMICO_24Q2_SCDPT4!$U$215</definedName>
    <definedName name="SCDPT4_4019999999_20" localSheetId="3">EMICO_24Q2_SCDPT4!$V$215</definedName>
    <definedName name="SCDPT4_4019999999_7" localSheetId="3">EMICO_24Q2_SCDPT4!$I$215</definedName>
    <definedName name="SCDPT4_4019999999_9" localSheetId="3">EMICO_24Q2_SCDPT4!$K$215</definedName>
    <definedName name="SCDPT4_4020000000_Range" localSheetId="3">EMICO_24Q2_SCDPT4!$B$216:$AG$218</definedName>
    <definedName name="SCDPT4_4029999999_10" localSheetId="3">EMICO_24Q2_SCDPT4!$L$219</definedName>
    <definedName name="SCDPT4_4029999999_11" localSheetId="3">EMICO_24Q2_SCDPT4!$M$219</definedName>
    <definedName name="SCDPT4_4029999999_12" localSheetId="3">EMICO_24Q2_SCDPT4!$N$219</definedName>
    <definedName name="SCDPT4_4029999999_13" localSheetId="3">EMICO_24Q2_SCDPT4!$O$219</definedName>
    <definedName name="SCDPT4_4029999999_14" localSheetId="3">EMICO_24Q2_SCDPT4!$P$219</definedName>
    <definedName name="SCDPT4_4029999999_15" localSheetId="3">EMICO_24Q2_SCDPT4!$Q$219</definedName>
    <definedName name="SCDPT4_4029999999_16" localSheetId="3">EMICO_24Q2_SCDPT4!$R$219</definedName>
    <definedName name="SCDPT4_4029999999_17" localSheetId="3">EMICO_24Q2_SCDPT4!$S$219</definedName>
    <definedName name="SCDPT4_4029999999_18" localSheetId="3">EMICO_24Q2_SCDPT4!$T$219</definedName>
    <definedName name="SCDPT4_4029999999_19" localSheetId="3">EMICO_24Q2_SCDPT4!$U$219</definedName>
    <definedName name="SCDPT4_4029999999_20" localSheetId="3">EMICO_24Q2_SCDPT4!$V$219</definedName>
    <definedName name="SCDPT4_4029999999_7" localSheetId="3">EMICO_24Q2_SCDPT4!$I$219</definedName>
    <definedName name="SCDPT4_4029999999_9" localSheetId="3">EMICO_24Q2_SCDPT4!$K$219</definedName>
    <definedName name="SCDPT4_4310000000_Range" localSheetId="3">EMICO_24Q2_SCDPT4!$B$220:$AG$222</definedName>
    <definedName name="SCDPT4_4319999999_10" localSheetId="3">EMICO_24Q2_SCDPT4!$L$223</definedName>
    <definedName name="SCDPT4_4319999999_11" localSheetId="3">EMICO_24Q2_SCDPT4!$M$223</definedName>
    <definedName name="SCDPT4_4319999999_12" localSheetId="3">EMICO_24Q2_SCDPT4!$N$223</definedName>
    <definedName name="SCDPT4_4319999999_13" localSheetId="3">EMICO_24Q2_SCDPT4!$O$223</definedName>
    <definedName name="SCDPT4_4319999999_14" localSheetId="3">EMICO_24Q2_SCDPT4!$P$223</definedName>
    <definedName name="SCDPT4_4319999999_15" localSheetId="3">EMICO_24Q2_SCDPT4!$Q$223</definedName>
    <definedName name="SCDPT4_4319999999_16" localSheetId="3">EMICO_24Q2_SCDPT4!$R$223</definedName>
    <definedName name="SCDPT4_4319999999_17" localSheetId="3">EMICO_24Q2_SCDPT4!$S$223</definedName>
    <definedName name="SCDPT4_4319999999_18" localSheetId="3">EMICO_24Q2_SCDPT4!$T$223</definedName>
    <definedName name="SCDPT4_4319999999_19" localSheetId="3">EMICO_24Q2_SCDPT4!$U$223</definedName>
    <definedName name="SCDPT4_4319999999_20" localSheetId="3">EMICO_24Q2_SCDPT4!$V$223</definedName>
    <definedName name="SCDPT4_4319999999_7" localSheetId="3">EMICO_24Q2_SCDPT4!$I$223</definedName>
    <definedName name="SCDPT4_4319999999_9" localSheetId="3">EMICO_24Q2_SCDPT4!$K$223</definedName>
    <definedName name="SCDPT4_4320000000_Range" localSheetId="3">EMICO_24Q2_SCDPT4!$B$224:$AG$226</definedName>
    <definedName name="SCDPT4_4329999999_10" localSheetId="3">EMICO_24Q2_SCDPT4!$L$227</definedName>
    <definedName name="SCDPT4_4329999999_11" localSheetId="3">EMICO_24Q2_SCDPT4!$M$227</definedName>
    <definedName name="SCDPT4_4329999999_12" localSheetId="3">EMICO_24Q2_SCDPT4!$N$227</definedName>
    <definedName name="SCDPT4_4329999999_13" localSheetId="3">EMICO_24Q2_SCDPT4!$O$227</definedName>
    <definedName name="SCDPT4_4329999999_14" localSheetId="3">EMICO_24Q2_SCDPT4!$P$227</definedName>
    <definedName name="SCDPT4_4329999999_15" localSheetId="3">EMICO_24Q2_SCDPT4!$Q$227</definedName>
    <definedName name="SCDPT4_4329999999_16" localSheetId="3">EMICO_24Q2_SCDPT4!$R$227</definedName>
    <definedName name="SCDPT4_4329999999_17" localSheetId="3">EMICO_24Q2_SCDPT4!$S$227</definedName>
    <definedName name="SCDPT4_4329999999_18" localSheetId="3">EMICO_24Q2_SCDPT4!$T$227</definedName>
    <definedName name="SCDPT4_4329999999_19" localSheetId="3">EMICO_24Q2_SCDPT4!$U$227</definedName>
    <definedName name="SCDPT4_4329999999_20" localSheetId="3">EMICO_24Q2_SCDPT4!$V$227</definedName>
    <definedName name="SCDPT4_4329999999_7" localSheetId="3">EMICO_24Q2_SCDPT4!$I$227</definedName>
    <definedName name="SCDPT4_4329999999_9" localSheetId="3">EMICO_24Q2_SCDPT4!$K$227</definedName>
    <definedName name="SCDPT4_4509999997_10" localSheetId="3">EMICO_24Q2_SCDPT4!$L$228</definedName>
    <definedName name="SCDPT4_4509999997_11" localSheetId="3">EMICO_24Q2_SCDPT4!$M$228</definedName>
    <definedName name="SCDPT4_4509999997_12" localSheetId="3">EMICO_24Q2_SCDPT4!$N$228</definedName>
    <definedName name="SCDPT4_4509999997_13" localSheetId="3">EMICO_24Q2_SCDPT4!$O$228</definedName>
    <definedName name="SCDPT4_4509999997_14" localSheetId="3">EMICO_24Q2_SCDPT4!$P$228</definedName>
    <definedName name="SCDPT4_4509999997_15" localSheetId="3">EMICO_24Q2_SCDPT4!$Q$228</definedName>
    <definedName name="SCDPT4_4509999997_16" localSheetId="3">EMICO_24Q2_SCDPT4!$R$228</definedName>
    <definedName name="SCDPT4_4509999997_17" localSheetId="3">EMICO_24Q2_SCDPT4!$S$228</definedName>
    <definedName name="SCDPT4_4509999997_18" localSheetId="3">EMICO_24Q2_SCDPT4!$T$228</definedName>
    <definedName name="SCDPT4_4509999997_19" localSheetId="3">EMICO_24Q2_SCDPT4!$U$228</definedName>
    <definedName name="SCDPT4_4509999997_20" localSheetId="3">EMICO_24Q2_SCDPT4!$V$228</definedName>
    <definedName name="SCDPT4_4509999997_7" localSheetId="3">EMICO_24Q2_SCDPT4!$I$228</definedName>
    <definedName name="SCDPT4_4509999997_9" localSheetId="3">EMICO_24Q2_SCDPT4!$K$228</definedName>
    <definedName name="SCDPT4_4509999999_10" localSheetId="3">EMICO_24Q2_SCDPT4!$L$230</definedName>
    <definedName name="SCDPT4_4509999999_11" localSheetId="3">EMICO_24Q2_SCDPT4!$M$230</definedName>
    <definedName name="SCDPT4_4509999999_12" localSheetId="3">EMICO_24Q2_SCDPT4!$N$230</definedName>
    <definedName name="SCDPT4_4509999999_13" localSheetId="3">EMICO_24Q2_SCDPT4!$O$230</definedName>
    <definedName name="SCDPT4_4509999999_14" localSheetId="3">EMICO_24Q2_SCDPT4!$P$230</definedName>
    <definedName name="SCDPT4_4509999999_15" localSheetId="3">EMICO_24Q2_SCDPT4!$Q$230</definedName>
    <definedName name="SCDPT4_4509999999_16" localSheetId="3">EMICO_24Q2_SCDPT4!$R$230</definedName>
    <definedName name="SCDPT4_4509999999_17" localSheetId="3">EMICO_24Q2_SCDPT4!$S$230</definedName>
    <definedName name="SCDPT4_4509999999_18" localSheetId="3">EMICO_24Q2_SCDPT4!$T$230</definedName>
    <definedName name="SCDPT4_4509999999_19" localSheetId="3">EMICO_24Q2_SCDPT4!$U$230</definedName>
    <definedName name="SCDPT4_4509999999_20" localSheetId="3">EMICO_24Q2_SCDPT4!$V$230</definedName>
    <definedName name="SCDPT4_4509999999_7" localSheetId="3">EMICO_24Q2_SCDPT4!$I$230</definedName>
    <definedName name="SCDPT4_4509999999_9" localSheetId="3">EMICO_24Q2_SCDPT4!$K$230</definedName>
    <definedName name="SCDPT4_5010000000_Range" localSheetId="3">EMICO_24Q2_SCDPT4!$B$231:$AG$233</definedName>
    <definedName name="SCDPT4_5019999999_10" localSheetId="3">EMICO_24Q2_SCDPT4!$L$234</definedName>
    <definedName name="SCDPT4_5019999999_11" localSheetId="3">EMICO_24Q2_SCDPT4!$M$234</definedName>
    <definedName name="SCDPT4_5019999999_12" localSheetId="3">EMICO_24Q2_SCDPT4!$N$234</definedName>
    <definedName name="SCDPT4_5019999999_13" localSheetId="3">EMICO_24Q2_SCDPT4!$O$234</definedName>
    <definedName name="SCDPT4_5019999999_14" localSheetId="3">EMICO_24Q2_SCDPT4!$P$234</definedName>
    <definedName name="SCDPT4_5019999999_15" localSheetId="3">EMICO_24Q2_SCDPT4!$Q$234</definedName>
    <definedName name="SCDPT4_5019999999_16" localSheetId="3">EMICO_24Q2_SCDPT4!$R$234</definedName>
    <definedName name="SCDPT4_5019999999_17" localSheetId="3">EMICO_24Q2_SCDPT4!$S$234</definedName>
    <definedName name="SCDPT4_5019999999_18" localSheetId="3">EMICO_24Q2_SCDPT4!$T$234</definedName>
    <definedName name="SCDPT4_5019999999_19" localSheetId="3">EMICO_24Q2_SCDPT4!$U$234</definedName>
    <definedName name="SCDPT4_5019999999_20" localSheetId="3">EMICO_24Q2_SCDPT4!$V$234</definedName>
    <definedName name="SCDPT4_5019999999_7" localSheetId="3">EMICO_24Q2_SCDPT4!$I$234</definedName>
    <definedName name="SCDPT4_5019999999_9" localSheetId="3">EMICO_24Q2_SCDPT4!$K$234</definedName>
    <definedName name="SCDPT4_5020000000_Range" localSheetId="3">EMICO_24Q2_SCDPT4!$B$235:$AG$237</definedName>
    <definedName name="SCDPT4_5029999999_10" localSheetId="3">EMICO_24Q2_SCDPT4!$L$238</definedName>
    <definedName name="SCDPT4_5029999999_11" localSheetId="3">EMICO_24Q2_SCDPT4!$M$238</definedName>
    <definedName name="SCDPT4_5029999999_12" localSheetId="3">EMICO_24Q2_SCDPT4!$N$238</definedName>
    <definedName name="SCDPT4_5029999999_13" localSheetId="3">EMICO_24Q2_SCDPT4!$O$238</definedName>
    <definedName name="SCDPT4_5029999999_14" localSheetId="3">EMICO_24Q2_SCDPT4!$P$238</definedName>
    <definedName name="SCDPT4_5029999999_15" localSheetId="3">EMICO_24Q2_SCDPT4!$Q$238</definedName>
    <definedName name="SCDPT4_5029999999_16" localSheetId="3">EMICO_24Q2_SCDPT4!$R$238</definedName>
    <definedName name="SCDPT4_5029999999_17" localSheetId="3">EMICO_24Q2_SCDPT4!$S$238</definedName>
    <definedName name="SCDPT4_5029999999_18" localSheetId="3">EMICO_24Q2_SCDPT4!$T$238</definedName>
    <definedName name="SCDPT4_5029999999_19" localSheetId="3">EMICO_24Q2_SCDPT4!$U$238</definedName>
    <definedName name="SCDPT4_5029999999_20" localSheetId="3">EMICO_24Q2_SCDPT4!$V$238</definedName>
    <definedName name="SCDPT4_5029999999_7" localSheetId="3">EMICO_24Q2_SCDPT4!$I$238</definedName>
    <definedName name="SCDPT4_5029999999_9" localSheetId="3">EMICO_24Q2_SCDPT4!$K$238</definedName>
    <definedName name="SCDPT4_5310000000_Range" localSheetId="3">EMICO_24Q2_SCDPT4!$B$239:$AG$241</definedName>
    <definedName name="SCDPT4_5319999999_10" localSheetId="3">EMICO_24Q2_SCDPT4!$L$242</definedName>
    <definedName name="SCDPT4_5319999999_11" localSheetId="3">EMICO_24Q2_SCDPT4!$M$242</definedName>
    <definedName name="SCDPT4_5319999999_12" localSheetId="3">EMICO_24Q2_SCDPT4!$N$242</definedName>
    <definedName name="SCDPT4_5319999999_13" localSheetId="3">EMICO_24Q2_SCDPT4!$O$242</definedName>
    <definedName name="SCDPT4_5319999999_14" localSheetId="3">EMICO_24Q2_SCDPT4!$P$242</definedName>
    <definedName name="SCDPT4_5319999999_15" localSheetId="3">EMICO_24Q2_SCDPT4!$Q$242</definedName>
    <definedName name="SCDPT4_5319999999_16" localSheetId="3">EMICO_24Q2_SCDPT4!$R$242</definedName>
    <definedName name="SCDPT4_5319999999_17" localSheetId="3">EMICO_24Q2_SCDPT4!$S$242</definedName>
    <definedName name="SCDPT4_5319999999_18" localSheetId="3">EMICO_24Q2_SCDPT4!$T$242</definedName>
    <definedName name="SCDPT4_5319999999_19" localSheetId="3">EMICO_24Q2_SCDPT4!$U$242</definedName>
    <definedName name="SCDPT4_5319999999_20" localSheetId="3">EMICO_24Q2_SCDPT4!$V$242</definedName>
    <definedName name="SCDPT4_5319999999_7" localSheetId="3">EMICO_24Q2_SCDPT4!$I$242</definedName>
    <definedName name="SCDPT4_5319999999_9" localSheetId="3">EMICO_24Q2_SCDPT4!$K$242</definedName>
    <definedName name="SCDPT4_5320000000_Range" localSheetId="3">EMICO_24Q2_SCDPT4!$B$243:$AG$245</definedName>
    <definedName name="SCDPT4_5329999999_10" localSheetId="3">EMICO_24Q2_SCDPT4!$L$246</definedName>
    <definedName name="SCDPT4_5329999999_11" localSheetId="3">EMICO_24Q2_SCDPT4!$M$246</definedName>
    <definedName name="SCDPT4_5329999999_12" localSheetId="3">EMICO_24Q2_SCDPT4!$N$246</definedName>
    <definedName name="SCDPT4_5329999999_13" localSheetId="3">EMICO_24Q2_SCDPT4!$O$246</definedName>
    <definedName name="SCDPT4_5329999999_14" localSheetId="3">EMICO_24Q2_SCDPT4!$P$246</definedName>
    <definedName name="SCDPT4_5329999999_15" localSheetId="3">EMICO_24Q2_SCDPT4!$Q$246</definedName>
    <definedName name="SCDPT4_5329999999_16" localSheetId="3">EMICO_24Q2_SCDPT4!$R$246</definedName>
    <definedName name="SCDPT4_5329999999_17" localSheetId="3">EMICO_24Q2_SCDPT4!$S$246</definedName>
    <definedName name="SCDPT4_5329999999_18" localSheetId="3">EMICO_24Q2_SCDPT4!$T$246</definedName>
    <definedName name="SCDPT4_5329999999_19" localSheetId="3">EMICO_24Q2_SCDPT4!$U$246</definedName>
    <definedName name="SCDPT4_5329999999_20" localSheetId="3">EMICO_24Q2_SCDPT4!$V$246</definedName>
    <definedName name="SCDPT4_5329999999_7" localSheetId="3">EMICO_24Q2_SCDPT4!$I$246</definedName>
    <definedName name="SCDPT4_5329999999_9" localSheetId="3">EMICO_24Q2_SCDPT4!$K$246</definedName>
    <definedName name="SCDPT4_5510000000_Range" localSheetId="3">EMICO_24Q2_SCDPT4!$B$247:$AG$249</definedName>
    <definedName name="SCDPT4_5519999999_10" localSheetId="3">EMICO_24Q2_SCDPT4!$L$250</definedName>
    <definedName name="SCDPT4_5519999999_11" localSheetId="3">EMICO_24Q2_SCDPT4!$M$250</definedName>
    <definedName name="SCDPT4_5519999999_12" localSheetId="3">EMICO_24Q2_SCDPT4!$N$250</definedName>
    <definedName name="SCDPT4_5519999999_13" localSheetId="3">EMICO_24Q2_SCDPT4!$O$250</definedName>
    <definedName name="SCDPT4_5519999999_14" localSheetId="3">EMICO_24Q2_SCDPT4!$P$250</definedName>
    <definedName name="SCDPT4_5519999999_15" localSheetId="3">EMICO_24Q2_SCDPT4!$Q$250</definedName>
    <definedName name="SCDPT4_5519999999_16" localSheetId="3">EMICO_24Q2_SCDPT4!$R$250</definedName>
    <definedName name="SCDPT4_5519999999_17" localSheetId="3">EMICO_24Q2_SCDPT4!$S$250</definedName>
    <definedName name="SCDPT4_5519999999_18" localSheetId="3">EMICO_24Q2_SCDPT4!$T$250</definedName>
    <definedName name="SCDPT4_5519999999_19" localSheetId="3">EMICO_24Q2_SCDPT4!$U$250</definedName>
    <definedName name="SCDPT4_5519999999_20" localSheetId="3">EMICO_24Q2_SCDPT4!$V$250</definedName>
    <definedName name="SCDPT4_5519999999_7" localSheetId="3">EMICO_24Q2_SCDPT4!$I$250</definedName>
    <definedName name="SCDPT4_5519999999_9" localSheetId="3">EMICO_24Q2_SCDPT4!$K$250</definedName>
    <definedName name="SCDPT4_5520000000_Range" localSheetId="3">EMICO_24Q2_SCDPT4!$B$251:$AG$253</definedName>
    <definedName name="SCDPT4_5529999999_10" localSheetId="3">EMICO_24Q2_SCDPT4!$L$254</definedName>
    <definedName name="SCDPT4_5529999999_11" localSheetId="3">EMICO_24Q2_SCDPT4!$M$254</definedName>
    <definedName name="SCDPT4_5529999999_12" localSheetId="3">EMICO_24Q2_SCDPT4!$N$254</definedName>
    <definedName name="SCDPT4_5529999999_13" localSheetId="3">EMICO_24Q2_SCDPT4!$O$254</definedName>
    <definedName name="SCDPT4_5529999999_14" localSheetId="3">EMICO_24Q2_SCDPT4!$P$254</definedName>
    <definedName name="SCDPT4_5529999999_15" localSheetId="3">EMICO_24Q2_SCDPT4!$Q$254</definedName>
    <definedName name="SCDPT4_5529999999_16" localSheetId="3">EMICO_24Q2_SCDPT4!$R$254</definedName>
    <definedName name="SCDPT4_5529999999_17" localSheetId="3">EMICO_24Q2_SCDPT4!$S$254</definedName>
    <definedName name="SCDPT4_5529999999_18" localSheetId="3">EMICO_24Q2_SCDPT4!$T$254</definedName>
    <definedName name="SCDPT4_5529999999_19" localSheetId="3">EMICO_24Q2_SCDPT4!$U$254</definedName>
    <definedName name="SCDPT4_5529999999_20" localSheetId="3">EMICO_24Q2_SCDPT4!$V$254</definedName>
    <definedName name="SCDPT4_5529999999_7" localSheetId="3">EMICO_24Q2_SCDPT4!$I$254</definedName>
    <definedName name="SCDPT4_5529999999_9" localSheetId="3">EMICO_24Q2_SCDPT4!$K$254</definedName>
    <definedName name="SCDPT4_5710000000_Range" localSheetId="3">EMICO_24Q2_SCDPT4!$B$255:$AG$257</definedName>
    <definedName name="SCDPT4_5719999999_10" localSheetId="3">EMICO_24Q2_SCDPT4!$L$258</definedName>
    <definedName name="SCDPT4_5719999999_11" localSheetId="3">EMICO_24Q2_SCDPT4!$M$258</definedName>
    <definedName name="SCDPT4_5719999999_12" localSheetId="3">EMICO_24Q2_SCDPT4!$N$258</definedName>
    <definedName name="SCDPT4_5719999999_13" localSheetId="3">EMICO_24Q2_SCDPT4!$O$258</definedName>
    <definedName name="SCDPT4_5719999999_14" localSheetId="3">EMICO_24Q2_SCDPT4!$P$258</definedName>
    <definedName name="SCDPT4_5719999999_15" localSheetId="3">EMICO_24Q2_SCDPT4!$Q$258</definedName>
    <definedName name="SCDPT4_5719999999_16" localSheetId="3">EMICO_24Q2_SCDPT4!$R$258</definedName>
    <definedName name="SCDPT4_5719999999_17" localSheetId="3">EMICO_24Q2_SCDPT4!$S$258</definedName>
    <definedName name="SCDPT4_5719999999_18" localSheetId="3">EMICO_24Q2_SCDPT4!$T$258</definedName>
    <definedName name="SCDPT4_5719999999_19" localSheetId="3">EMICO_24Q2_SCDPT4!$U$258</definedName>
    <definedName name="SCDPT4_5719999999_20" localSheetId="3">EMICO_24Q2_SCDPT4!$V$258</definedName>
    <definedName name="SCDPT4_5719999999_7" localSheetId="3">EMICO_24Q2_SCDPT4!$I$258</definedName>
    <definedName name="SCDPT4_5719999999_9" localSheetId="3">EMICO_24Q2_SCDPT4!$K$258</definedName>
    <definedName name="SCDPT4_5720000000_Range" localSheetId="3">EMICO_24Q2_SCDPT4!$B$259:$AG$261</definedName>
    <definedName name="SCDPT4_5729999999_10" localSheetId="3">EMICO_24Q2_SCDPT4!$L$262</definedName>
    <definedName name="SCDPT4_5729999999_11" localSheetId="3">EMICO_24Q2_SCDPT4!$M$262</definedName>
    <definedName name="SCDPT4_5729999999_12" localSheetId="3">EMICO_24Q2_SCDPT4!$N$262</definedName>
    <definedName name="SCDPT4_5729999999_13" localSheetId="3">EMICO_24Q2_SCDPT4!$O$262</definedName>
    <definedName name="SCDPT4_5729999999_14" localSheetId="3">EMICO_24Q2_SCDPT4!$P$262</definedName>
    <definedName name="SCDPT4_5729999999_15" localSheetId="3">EMICO_24Q2_SCDPT4!$Q$262</definedName>
    <definedName name="SCDPT4_5729999999_16" localSheetId="3">EMICO_24Q2_SCDPT4!$R$262</definedName>
    <definedName name="SCDPT4_5729999999_17" localSheetId="3">EMICO_24Q2_SCDPT4!$S$262</definedName>
    <definedName name="SCDPT4_5729999999_18" localSheetId="3">EMICO_24Q2_SCDPT4!$T$262</definedName>
    <definedName name="SCDPT4_5729999999_19" localSheetId="3">EMICO_24Q2_SCDPT4!$U$262</definedName>
    <definedName name="SCDPT4_5729999999_20" localSheetId="3">EMICO_24Q2_SCDPT4!$V$262</definedName>
    <definedName name="SCDPT4_5729999999_7" localSheetId="3">EMICO_24Q2_SCDPT4!$I$262</definedName>
    <definedName name="SCDPT4_5729999999_9" localSheetId="3">EMICO_24Q2_SCDPT4!$K$262</definedName>
    <definedName name="SCDPT4_5810000000_Range" localSheetId="3">EMICO_24Q2_SCDPT4!$B$263:$AG$265</definedName>
    <definedName name="SCDPT4_5819999999_10" localSheetId="3">EMICO_24Q2_SCDPT4!$L$266</definedName>
    <definedName name="SCDPT4_5819999999_11" localSheetId="3">EMICO_24Q2_SCDPT4!$M$266</definedName>
    <definedName name="SCDPT4_5819999999_12" localSheetId="3">EMICO_24Q2_SCDPT4!$N$266</definedName>
    <definedName name="SCDPT4_5819999999_13" localSheetId="3">EMICO_24Q2_SCDPT4!$O$266</definedName>
    <definedName name="SCDPT4_5819999999_14" localSheetId="3">EMICO_24Q2_SCDPT4!$P$266</definedName>
    <definedName name="SCDPT4_5819999999_15" localSheetId="3">EMICO_24Q2_SCDPT4!$Q$266</definedName>
    <definedName name="SCDPT4_5819999999_16" localSheetId="3">EMICO_24Q2_SCDPT4!$R$266</definedName>
    <definedName name="SCDPT4_5819999999_17" localSheetId="3">EMICO_24Q2_SCDPT4!$S$266</definedName>
    <definedName name="SCDPT4_5819999999_18" localSheetId="3">EMICO_24Q2_SCDPT4!$T$266</definedName>
    <definedName name="SCDPT4_5819999999_19" localSheetId="3">EMICO_24Q2_SCDPT4!$U$266</definedName>
    <definedName name="SCDPT4_5819999999_20" localSheetId="3">EMICO_24Q2_SCDPT4!$V$266</definedName>
    <definedName name="SCDPT4_5819999999_7" localSheetId="3">EMICO_24Q2_SCDPT4!$I$266</definedName>
    <definedName name="SCDPT4_5819999999_9" localSheetId="3">EMICO_24Q2_SCDPT4!$K$266</definedName>
    <definedName name="SCDPT4_5910000000_Range" localSheetId="3">EMICO_24Q2_SCDPT4!$B$267:$AG$269</definedName>
    <definedName name="SCDPT4_5919999999_10" localSheetId="3">EMICO_24Q2_SCDPT4!$L$270</definedName>
    <definedName name="SCDPT4_5919999999_11" localSheetId="3">EMICO_24Q2_SCDPT4!$M$270</definedName>
    <definedName name="SCDPT4_5919999999_12" localSheetId="3">EMICO_24Q2_SCDPT4!$N$270</definedName>
    <definedName name="SCDPT4_5919999999_13" localSheetId="3">EMICO_24Q2_SCDPT4!$O$270</definedName>
    <definedName name="SCDPT4_5919999999_14" localSheetId="3">EMICO_24Q2_SCDPT4!$P$270</definedName>
    <definedName name="SCDPT4_5919999999_15" localSheetId="3">EMICO_24Q2_SCDPT4!$Q$270</definedName>
    <definedName name="SCDPT4_5919999999_16" localSheetId="3">EMICO_24Q2_SCDPT4!$R$270</definedName>
    <definedName name="SCDPT4_5919999999_17" localSheetId="3">EMICO_24Q2_SCDPT4!$S$270</definedName>
    <definedName name="SCDPT4_5919999999_18" localSheetId="3">EMICO_24Q2_SCDPT4!$T$270</definedName>
    <definedName name="SCDPT4_5919999999_19" localSheetId="3">EMICO_24Q2_SCDPT4!$U$270</definedName>
    <definedName name="SCDPT4_5919999999_20" localSheetId="3">EMICO_24Q2_SCDPT4!$V$270</definedName>
    <definedName name="SCDPT4_5919999999_7" localSheetId="3">EMICO_24Q2_SCDPT4!$I$270</definedName>
    <definedName name="SCDPT4_5919999999_9" localSheetId="3">EMICO_24Q2_SCDPT4!$K$270</definedName>
    <definedName name="SCDPT4_5920000000_Range" localSheetId="3">EMICO_24Q2_SCDPT4!$B$271:$AG$273</definedName>
    <definedName name="SCDPT4_5929999999_10" localSheetId="3">EMICO_24Q2_SCDPT4!$L$274</definedName>
    <definedName name="SCDPT4_5929999999_11" localSheetId="3">EMICO_24Q2_SCDPT4!$M$274</definedName>
    <definedName name="SCDPT4_5929999999_12" localSheetId="3">EMICO_24Q2_SCDPT4!$N$274</definedName>
    <definedName name="SCDPT4_5929999999_13" localSheetId="3">EMICO_24Q2_SCDPT4!$O$274</definedName>
    <definedName name="SCDPT4_5929999999_14" localSheetId="3">EMICO_24Q2_SCDPT4!$P$274</definedName>
    <definedName name="SCDPT4_5929999999_15" localSheetId="3">EMICO_24Q2_SCDPT4!$Q$274</definedName>
    <definedName name="SCDPT4_5929999999_16" localSheetId="3">EMICO_24Q2_SCDPT4!$R$274</definedName>
    <definedName name="SCDPT4_5929999999_17" localSheetId="3">EMICO_24Q2_SCDPT4!$S$274</definedName>
    <definedName name="SCDPT4_5929999999_18" localSheetId="3">EMICO_24Q2_SCDPT4!$T$274</definedName>
    <definedName name="SCDPT4_5929999999_19" localSheetId="3">EMICO_24Q2_SCDPT4!$U$274</definedName>
    <definedName name="SCDPT4_5929999999_20" localSheetId="3">EMICO_24Q2_SCDPT4!$V$274</definedName>
    <definedName name="SCDPT4_5929999999_7" localSheetId="3">EMICO_24Q2_SCDPT4!$I$274</definedName>
    <definedName name="SCDPT4_5929999999_9" localSheetId="3">EMICO_24Q2_SCDPT4!$K$274</definedName>
    <definedName name="SCDPT4_5989999997_10" localSheetId="3">EMICO_24Q2_SCDPT4!$L$275</definedName>
    <definedName name="SCDPT4_5989999997_11" localSheetId="3">EMICO_24Q2_SCDPT4!$M$275</definedName>
    <definedName name="SCDPT4_5989999997_12" localSheetId="3">EMICO_24Q2_SCDPT4!$N$275</definedName>
    <definedName name="SCDPT4_5989999997_13" localSheetId="3">EMICO_24Q2_SCDPT4!$O$275</definedName>
    <definedName name="SCDPT4_5989999997_14" localSheetId="3">EMICO_24Q2_SCDPT4!$P$275</definedName>
    <definedName name="SCDPT4_5989999997_15" localSheetId="3">EMICO_24Q2_SCDPT4!$Q$275</definedName>
    <definedName name="SCDPT4_5989999997_16" localSheetId="3">EMICO_24Q2_SCDPT4!$R$275</definedName>
    <definedName name="SCDPT4_5989999997_17" localSheetId="3">EMICO_24Q2_SCDPT4!$S$275</definedName>
    <definedName name="SCDPT4_5989999997_18" localSheetId="3">EMICO_24Q2_SCDPT4!$T$275</definedName>
    <definedName name="SCDPT4_5989999997_19" localSheetId="3">EMICO_24Q2_SCDPT4!$U$275</definedName>
    <definedName name="SCDPT4_5989999997_20" localSheetId="3">EMICO_24Q2_SCDPT4!$V$275</definedName>
    <definedName name="SCDPT4_5989999997_7" localSheetId="3">EMICO_24Q2_SCDPT4!$I$275</definedName>
    <definedName name="SCDPT4_5989999997_9" localSheetId="3">EMICO_24Q2_SCDPT4!$K$275</definedName>
    <definedName name="SCDPT4_5989999999_10" localSheetId="3">EMICO_24Q2_SCDPT4!$L$277</definedName>
    <definedName name="SCDPT4_5989999999_11" localSheetId="3">EMICO_24Q2_SCDPT4!$M$277</definedName>
    <definedName name="SCDPT4_5989999999_12" localSheetId="3">EMICO_24Q2_SCDPT4!$N$277</definedName>
    <definedName name="SCDPT4_5989999999_13" localSheetId="3">EMICO_24Q2_SCDPT4!$O$277</definedName>
    <definedName name="SCDPT4_5989999999_14" localSheetId="3">EMICO_24Q2_SCDPT4!$P$277</definedName>
    <definedName name="SCDPT4_5989999999_15" localSheetId="3">EMICO_24Q2_SCDPT4!$Q$277</definedName>
    <definedName name="SCDPT4_5989999999_16" localSheetId="3">EMICO_24Q2_SCDPT4!$R$277</definedName>
    <definedName name="SCDPT4_5989999999_17" localSheetId="3">EMICO_24Q2_SCDPT4!$S$277</definedName>
    <definedName name="SCDPT4_5989999999_18" localSheetId="3">EMICO_24Q2_SCDPT4!$T$277</definedName>
    <definedName name="SCDPT4_5989999999_19" localSheetId="3">EMICO_24Q2_SCDPT4!$U$277</definedName>
    <definedName name="SCDPT4_5989999999_20" localSheetId="3">EMICO_24Q2_SCDPT4!$V$277</definedName>
    <definedName name="SCDPT4_5989999999_7" localSheetId="3">EMICO_24Q2_SCDPT4!$I$277</definedName>
    <definedName name="SCDPT4_5989999999_9" localSheetId="3">EMICO_24Q2_SCDPT4!$K$277</definedName>
    <definedName name="SCDPT4_5999999999_10" localSheetId="3">EMICO_24Q2_SCDPT4!$L$278</definedName>
    <definedName name="SCDPT4_5999999999_11" localSheetId="3">EMICO_24Q2_SCDPT4!$M$278</definedName>
    <definedName name="SCDPT4_5999999999_12" localSheetId="3">EMICO_24Q2_SCDPT4!$N$278</definedName>
    <definedName name="SCDPT4_5999999999_13" localSheetId="3">EMICO_24Q2_SCDPT4!$O$278</definedName>
    <definedName name="SCDPT4_5999999999_14" localSheetId="3">EMICO_24Q2_SCDPT4!$P$278</definedName>
    <definedName name="SCDPT4_5999999999_15" localSheetId="3">EMICO_24Q2_SCDPT4!$Q$278</definedName>
    <definedName name="SCDPT4_5999999999_16" localSheetId="3">EMICO_24Q2_SCDPT4!$R$278</definedName>
    <definedName name="SCDPT4_5999999999_17" localSheetId="3">EMICO_24Q2_SCDPT4!$S$278</definedName>
    <definedName name="SCDPT4_5999999999_18" localSheetId="3">EMICO_24Q2_SCDPT4!$T$278</definedName>
    <definedName name="SCDPT4_5999999999_19" localSheetId="3">EMICO_24Q2_SCDPT4!$U$278</definedName>
    <definedName name="SCDPT4_5999999999_20" localSheetId="3">EMICO_24Q2_SCDPT4!$V$278</definedName>
    <definedName name="SCDPT4_5999999999_7" localSheetId="3">EMICO_24Q2_SCDPT4!$I$278</definedName>
    <definedName name="SCDPT4_5999999999_9" localSheetId="3">EMICO_24Q2_SCDPT4!$K$278</definedName>
    <definedName name="SCDPT4_6009999999_10" localSheetId="3">EMICO_24Q2_SCDPT4!$L$279</definedName>
    <definedName name="SCDPT4_6009999999_11" localSheetId="3">EMICO_24Q2_SCDPT4!$M$279</definedName>
    <definedName name="SCDPT4_6009999999_12" localSheetId="3">EMICO_24Q2_SCDPT4!$N$279</definedName>
    <definedName name="SCDPT4_6009999999_13" localSheetId="3">EMICO_24Q2_SCDPT4!$O$279</definedName>
    <definedName name="SCDPT4_6009999999_14" localSheetId="3">EMICO_24Q2_SCDPT4!$P$279</definedName>
    <definedName name="SCDPT4_6009999999_15" localSheetId="3">EMICO_24Q2_SCDPT4!$Q$279</definedName>
    <definedName name="SCDPT4_6009999999_16" localSheetId="3">EMICO_24Q2_SCDPT4!$R$279</definedName>
    <definedName name="SCDPT4_6009999999_17" localSheetId="3">EMICO_24Q2_SCDPT4!$S$279</definedName>
    <definedName name="SCDPT4_6009999999_18" localSheetId="3">EMICO_24Q2_SCDPT4!$T$279</definedName>
    <definedName name="SCDPT4_6009999999_19" localSheetId="3">EMICO_24Q2_SCDPT4!$U$279</definedName>
    <definedName name="SCDPT4_6009999999_20" localSheetId="3">EMICO_24Q2_SCDPT4!$V$279</definedName>
    <definedName name="SCDPT4_6009999999_7" localSheetId="3">EMICO_24Q2_SCDPT4!$I$279</definedName>
    <definedName name="SCDPT4_6009999999_9" localSheetId="3">EMICO_24Q2_SCDPT4!$K$279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EMICO_24Q2_SCDPT1B!$C$2</definedName>
    <definedName name="Wings_Company_ID" localSheetId="1">EMICO_24Q2_SCDPT1B!$C$2</definedName>
    <definedName name="Wings_Company_ID" localSheetId="2">EMICO_24Q2_SCDPT1B!$C$2</definedName>
    <definedName name="Wings_Company_ID" localSheetId="3">EMICO_24Q2_SCDPT1B!$C$2</definedName>
    <definedName name="Wings_Identifier_ID" localSheetId="0">EMICO_24Q2_SCDPT1B!$E$2</definedName>
    <definedName name="Wings_Identifier_ID" localSheetId="1">EMICO_24Q2_SCDPT1BF!$E$2</definedName>
    <definedName name="Wings_Identifier_ID" localSheetId="2">EMICO_24Q2_SCDPT3!$E$2</definedName>
    <definedName name="Wings_Identifier_ID" localSheetId="3">EMICO_24Q2_SCDPT4!$E$2</definedName>
    <definedName name="Wings_IdentTable_ID" localSheetId="0">EMICO_24Q2_SCDPT1B!$F$2</definedName>
    <definedName name="Wings_IdentTable_ID" localSheetId="1">EMICO_24Q2_SCDPT1BF!$F$2</definedName>
    <definedName name="Wings_IdentTable_ID" localSheetId="2">EMICO_24Q2_SCDPT3!$F$2</definedName>
    <definedName name="Wings_IdentTable_ID" localSheetId="3">EMICO_24Q2_SCDPT4!$F$2</definedName>
    <definedName name="Wings_Statement_ID" localSheetId="0">EMICO_24Q2_SCDPT1B!$D$2</definedName>
    <definedName name="Wings_Statement_ID" localSheetId="1">EMICO_24Q2_SCDPT1B!$D$2</definedName>
    <definedName name="Wings_Statement_ID" localSheetId="2">EMICO_24Q2_SCDPT1B!$D$2</definedName>
    <definedName name="Wings_Statement_ID" localSheetId="3">EMICO_24Q2_SCDPT1B!$D$2</definedName>
  </definedNames>
  <calcPr calcId="40001"/>
</workbook>
</file>

<file path=xl/sharedStrings.xml><?xml version="1.0" encoding="utf-8"?>
<sst xmlns="http://schemas.openxmlformats.org/spreadsheetml/2006/main" uniqueCount="1187">
  <si>
    <t xml:space="preserve">Non-Trading Activity During Current Quarter </t>
  </si>
  <si>
    <t>04</t>
  </si>
  <si>
    <t>08</t>
  </si>
  <si>
    <t>Preferred Stock - NAIC 3</t>
  </si>
  <si>
    <t>11</t>
  </si>
  <si>
    <t>15</t>
  </si>
  <si>
    <t>B</t>
  </si>
  <si>
    <t>FEDERAL FARM CREDIT BANKS FUND</t>
  </si>
  <si>
    <t/>
  </si>
  <si>
    <t>0709999999</t>
  </si>
  <si>
    <t>BANC OF AMERICA SECURITIES LLC</t>
  </si>
  <si>
    <t>CONNECTICUT LIGHT &amp; PWR CO CONNECTICUT LIGHT AND POWER CO   2.050% 07/01/31</t>
  </si>
  <si>
    <t>DIAMONDBACK ENERGY INC   5.400% 04/18/34</t>
  </si>
  <si>
    <t>HARRIS CORP   5.250% 06/01/31</t>
  </si>
  <si>
    <t>225YDZ14ZO8E1TXUSU86</t>
  </si>
  <si>
    <t>MARRIOTT INTERNATIONAL INC</t>
  </si>
  <si>
    <t>MOTOROLA SOLUTIONS INC   5.000% 04/15/29</t>
  </si>
  <si>
    <t>NUVEEN LLC Series 144A   5.550% 01/15/30</t>
  </si>
  <si>
    <t>OREILLY AUTOMOTIVE INC</t>
  </si>
  <si>
    <t>VIATRIS INC   2.700% 06/22/30</t>
  </si>
  <si>
    <t>BNP PARIBAS SA Series 144A   5.497% 05/20/30</t>
  </si>
  <si>
    <t>UBS GROUP AG Series 144A   5.617% 09/13/30</t>
  </si>
  <si>
    <t>5310000000</t>
  </si>
  <si>
    <t>Subtotal - Common Stocks - Exchange Traded Funds</t>
  </si>
  <si>
    <t>Total - Common Stocks - Part 5</t>
  </si>
  <si>
    <t>AMERICAN AIRLINES 2016-3 CLASS AMERICAN AIRLINES 2016-3 CLASS   3.000% 10/15/28</t>
  </si>
  <si>
    <t>05608T-AA-9</t>
  </si>
  <si>
    <t>BOSTON SCIENTIFIC CORP</t>
  </si>
  <si>
    <t>118230-AN-1</t>
  </si>
  <si>
    <t>CCG RECEIVABLES TRUST CCG_21-1</t>
  </si>
  <si>
    <t>14448C-AP-9</t>
  </si>
  <si>
    <t>COX COMMUNICATIONS INC</t>
  </si>
  <si>
    <t>DRIVEN BRANDS FUNDING LLC HONK Series 144A   3.786% 07/20/50</t>
  </si>
  <si>
    <t>KNX4USFCNGPY45LOCE31</t>
  </si>
  <si>
    <t>INTERCONTINENTALEXCHANGE INC</t>
  </si>
  <si>
    <t>1100000079</t>
  </si>
  <si>
    <t>MONDELEZ INTERNATIONAL INC   3.625% 02/13/26</t>
  </si>
  <si>
    <t>1100000086</t>
  </si>
  <si>
    <t>NORTHWEST PIPELINE LLC</t>
  </si>
  <si>
    <t>1100000097</t>
  </si>
  <si>
    <t>REGAL-BELOIT CORPORATION Series 144A   6.300% 02/15/30</t>
  </si>
  <si>
    <t>TIF FUNDING II LLC TIF_20-1A</t>
  </si>
  <si>
    <t>87407R-AA-4</t>
  </si>
  <si>
    <t>90331H-PL-1</t>
  </si>
  <si>
    <t>US BANCORP</t>
  </si>
  <si>
    <t>WHEELS FLEET LEASE FUNDING LLC Series 144A   5.800% 04/18/38</t>
  </si>
  <si>
    <t>013822-AG-6</t>
  </si>
  <si>
    <t>GLOBAL SC FINANCE SRL SEACO_20 Series 144A   2.170% 10/17/40</t>
  </si>
  <si>
    <t>PUCKW5P5O3XMOZVH7T53</t>
  </si>
  <si>
    <t>Total - Bonds - Part 4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</si>
  <si>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</si>
  <si>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</si>
  <si>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</si>
  <si>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</si>
  <si>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</si>
  <si>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</si>
  <si>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</si>
  <si>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</si>
  <si>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</si>
  <si>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</si>
  <si>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</si>
  <si>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</si>
  <si>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</si>
  <si>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</si>
  <si>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</si>
  <si>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</si>
  <si>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</si>
  <si>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FE</t>
  </si>
  <si>
    <t>F</t>
  </si>
  <si>
    <t>025816-DU-0</t>
  </si>
  <si>
    <t>R4PP93JZOLY261QX3811</t>
  </si>
  <si>
    <t>KK5MZM9DIXLXZL9DZL15</t>
  </si>
  <si>
    <t>CNA FINANCIAL CORP   5.125% 02/15/34</t>
  </si>
  <si>
    <t>42218S-AK-4</t>
  </si>
  <si>
    <t>443510-AK-8</t>
  </si>
  <si>
    <t>HUBBELL INCORPORATED</t>
  </si>
  <si>
    <t>SUBWAY FUNDING LLC SUBWAY_24-1 Series 144A   6.028% 07/30/54</t>
  </si>
  <si>
    <t>92556V-AD-8</t>
  </si>
  <si>
    <t>92660F-AN-4</t>
  </si>
  <si>
    <t>05523R-AF-4</t>
  </si>
  <si>
    <t>JOHNSON CONTROLS INTERNATIONAL JOHNSON CONTROLS INTERNATIONAL   5.500% 04/19/29</t>
  </si>
  <si>
    <t>635400B3DOXSWFOWJT40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</si>
  <si>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</si>
  <si>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</si>
  <si>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</si>
  <si>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</si>
  <si>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</si>
  <si>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</si>
  <si>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</si>
  <si>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</si>
  <si>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</si>
  <si>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</si>
  <si>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</si>
  <si>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</si>
  <si>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</si>
  <si>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Texas</t>
  </si>
  <si>
    <t>ADVANCE AUTO PARTS INC.</t>
  </si>
  <si>
    <t>AVIS BUDGET RENTAL CAR FUNDING</t>
  </si>
  <si>
    <t>09062X-AF-0</t>
  </si>
  <si>
    <t>RT</t>
  </si>
  <si>
    <t>Call      100.0000</t>
  </si>
  <si>
    <t>GRAPHIC PACKAGING INTERNATIONA</t>
  </si>
  <si>
    <t>HIN TIMESHARE TRUST HINTT_20-A</t>
  </si>
  <si>
    <t>MVW OWNER TRUST MVWOT_19-1A</t>
  </si>
  <si>
    <t>MVW OWNER TRUST MVWOT_22-1</t>
  </si>
  <si>
    <t>60700M-AC-2</t>
  </si>
  <si>
    <t>MMAF EQUIPMENT FINANCE LLC MMA</t>
  </si>
  <si>
    <t>62848P-AC-4</t>
  </si>
  <si>
    <t>66775V-AB-1</t>
  </si>
  <si>
    <t>NORTHWEST PIPELINE LLC   4.000% 04/01/27</t>
  </si>
  <si>
    <t>549300GGJCRSI2TIEJ46</t>
  </si>
  <si>
    <t>75458J-AA-5</t>
  </si>
  <si>
    <t>CHARLES SCHWAB CORP CHARLES SCHWAB CORPORATION (TH   3.850% 05/21/25</t>
  </si>
  <si>
    <t>SIERRA RECEIVABLES FUNDING COM Series 144A   3.120% 05/20/36</t>
  </si>
  <si>
    <t>SIERRA RECEIVABLES FUNDING CO Series 144A   5.830% 07/20/39</t>
  </si>
  <si>
    <t>US BANK NATIONAL ASSOCIATION US BANK NA CINCINNATI   2.050% 01/21/25</t>
  </si>
  <si>
    <t>90782J-AA-1</t>
  </si>
  <si>
    <t>US BANCORP   3.950% 11/17/25</t>
  </si>
  <si>
    <t>96328G-AS-6</t>
  </si>
  <si>
    <t>METHANEX CORPORATION</t>
  </si>
  <si>
    <t>88315L-AN-8</t>
  </si>
  <si>
    <t>VENTR_19-37A Series 144A   7.340% 07/15/32</t>
  </si>
  <si>
    <t>5 - see NAIC Instructions</t>
  </si>
  <si>
    <t>AL</t>
  </si>
  <si>
    <t>DC</t>
  </si>
  <si>
    <t>Louisiana</t>
  </si>
  <si>
    <t>Nevada</t>
  </si>
  <si>
    <t>Oklahoma</t>
  </si>
  <si>
    <t>TN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</si>
  <si>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</si>
  <si>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</si>
  <si>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</si>
  <si>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</si>
  <si>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</si>
  <si>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</si>
  <si>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</si>
  <si>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</si>
  <si>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</si>
  <si>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STIFEL NICOLAUS AND CO INC</t>
  </si>
  <si>
    <t>MIAMI INTL ARPT</t>
  </si>
  <si>
    <t>0909999999</t>
  </si>
  <si>
    <t>Subtotal - Bonds - U.S. Special Revenues</t>
  </si>
  <si>
    <t>1100000003</t>
  </si>
  <si>
    <t>1100000007</t>
  </si>
  <si>
    <t>CONNECTICUT LIGHT AND POWER CO</t>
  </si>
  <si>
    <t>1100000010</t>
  </si>
  <si>
    <t>GOLDMAN SACHS GROUP INC/THE</t>
  </si>
  <si>
    <t>1100000014</t>
  </si>
  <si>
    <t>JPMORGAN CHASE &amp; CO</t>
  </si>
  <si>
    <t>1100000021</t>
  </si>
  <si>
    <t>66815L-2S-7</t>
  </si>
  <si>
    <t>SCDPT4</t>
  </si>
  <si>
    <t>1100000032</t>
  </si>
  <si>
    <t>ING GROEP NV</t>
  </si>
  <si>
    <t>LLOYDS BANKING GROUP PLC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</si>
  <si>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</si>
  <si>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</si>
  <si>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</si>
  <si>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</si>
  <si>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</si>
  <si>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</si>
  <si>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</si>
  <si>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</si>
  <si>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 xml:space="preserve">Realized Gain (Loss) on Disposal </t>
  </si>
  <si>
    <t xml:space="preserve">Total Gain (Loss) on Disposal </t>
  </si>
  <si>
    <t>ADVANCE AUTO PARTS INC.   1.750% 10/01/27</t>
  </si>
  <si>
    <t>AMERIPRISE FINANCIAL INC   2.875% 09/15/26</t>
  </si>
  <si>
    <t>FM</t>
  </si>
  <si>
    <t>038779-AB-0</t>
  </si>
  <si>
    <t>Maturity</t>
  </si>
  <si>
    <t>BAXTER INTERNATIONAL INC.</t>
  </si>
  <si>
    <t>BUCKEYE PARTNERS</t>
  </si>
  <si>
    <t>CCG RECEIVABLES TRUST CCG_22-1 Series 144A   3.910% 07/16/29</t>
  </si>
  <si>
    <t>CLI FUNDING LLC CLIF_20-1A Series 144A   2.080% 09/18/45</t>
  </si>
  <si>
    <t>CLI FUNDING LLC CLIF_20-1A</t>
  </si>
  <si>
    <t>CELANESE US HOLDINGS LLC</t>
  </si>
  <si>
    <t>233046-AQ-4</t>
  </si>
  <si>
    <t>34959J-AG-3</t>
  </si>
  <si>
    <t>B - Nationality - Foreign, Currency - Other Than U.S.</t>
  </si>
  <si>
    <t>41242*-BE-1</t>
  </si>
  <si>
    <t>1100000050</t>
  </si>
  <si>
    <t>43284B-AA-0</t>
  </si>
  <si>
    <t>MVW OWNER TRUST MVWOT_21-1WA</t>
  </si>
  <si>
    <t>55400U-AB-9</t>
  </si>
  <si>
    <t>MIDWEST CONNECTOR CAPITAL COMP</t>
  </si>
  <si>
    <t>609207-AR-6</t>
  </si>
  <si>
    <t>549300DV9GIB88LZ5P30</t>
  </si>
  <si>
    <t>62848P-AA-8</t>
  </si>
  <si>
    <t>62848P-AB-6</t>
  </si>
  <si>
    <t>NFL VENTURES LP</t>
  </si>
  <si>
    <t>PUBLIC SERVICE ENTERPRISE GROU PUBLIC SERVICE ENTERPRISE GROU   2.875% 06/15/24</t>
  </si>
  <si>
    <t>RAYBURN CTRY SEC LLC</t>
  </si>
  <si>
    <t>758750-AE-3</t>
  </si>
  <si>
    <t>1100000101</t>
  </si>
  <si>
    <t>1100000105</t>
  </si>
  <si>
    <t>1100000112</t>
  </si>
  <si>
    <t>1100000116</t>
  </si>
  <si>
    <t>872480-AA-6</t>
  </si>
  <si>
    <t>Z2VZBHUMB7PWWJ63I008</t>
  </si>
  <si>
    <t>1100000123</t>
  </si>
  <si>
    <t>1100000130</t>
  </si>
  <si>
    <t>CAL FUNDING IV LTD CAI_20-1A</t>
  </si>
  <si>
    <t>1100000141</t>
  </si>
  <si>
    <t>GALAXY CLO LTD GALXY_18-25A Series 144A   7.235% 10/25/31</t>
  </si>
  <si>
    <t>Arizona</t>
  </si>
  <si>
    <t>ID</t>
  </si>
  <si>
    <t>MD</t>
  </si>
  <si>
    <t>VT</t>
  </si>
  <si>
    <t>WY</t>
  </si>
  <si>
    <t>Cusip</t>
  </si>
  <si>
    <t xml:space="preserve">NAIC 5 </t>
  </si>
  <si>
    <t xml:space="preserve">Name of Vendor </t>
  </si>
  <si>
    <t xml:space="preserve">Paid for Accrued Interest and Dividends </t>
  </si>
  <si>
    <t>0900000001</t>
  </si>
  <si>
    <t>AIG GLOBAL FUNDING Series 144A   5.200% 06/24/29</t>
  </si>
  <si>
    <t>AIG GLOBAL FUNDING</t>
  </si>
  <si>
    <t>Series 144A</t>
  </si>
  <si>
    <t>Hawaii</t>
  </si>
  <si>
    <t>125523-CL-2</t>
  </si>
  <si>
    <t>CIGNA CORP</t>
  </si>
  <si>
    <t>CITIBANK NA</t>
  </si>
  <si>
    <t>25278X-AZ-2</t>
  </si>
  <si>
    <t>MORGAN STANLEY</t>
  </si>
  <si>
    <t>549300R22LSX6OHWEN64</t>
  </si>
  <si>
    <t xml:space="preserve">Stated Contractual Maturity Date </t>
  </si>
  <si>
    <t>GOLDMAN SACHS GROUP INC/THE   5.727% 04/25/30</t>
  </si>
  <si>
    <t>IQVIA INC   6.250% 02/01/29</t>
  </si>
  <si>
    <t>Various</t>
  </si>
  <si>
    <t>1100000018</t>
  </si>
  <si>
    <t>IGJSJL3JD5P30I6NJZ34</t>
  </si>
  <si>
    <t>620076-BY-4</t>
  </si>
  <si>
    <t>1100000025</t>
  </si>
  <si>
    <t>REGAL-BELOIT CORPORATION   6.300% 02/15/30</t>
  </si>
  <si>
    <t>1100000029</t>
  </si>
  <si>
    <t>BNP PARIBAS SA</t>
  </si>
  <si>
    <t>1100000036</t>
  </si>
  <si>
    <t>Z</t>
  </si>
  <si>
    <t xml:space="preserve">Unrealized Valuation Increase/(Decrease)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</si>
  <si>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</si>
  <si>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</si>
  <si>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</si>
  <si>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</si>
  <si>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</si>
  <si>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</si>
  <si>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</si>
  <si>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</si>
  <si>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>Arkansas</t>
  </si>
  <si>
    <t>J5OIVXX3P24RJRW5CK77</t>
  </si>
  <si>
    <t>BEACON CONTAINER FINANCE LLC I</t>
  </si>
  <si>
    <t>BIOGEN INC</t>
  </si>
  <si>
    <t>12511J-AB-1</t>
  </si>
  <si>
    <t>CITIGROUP INC</t>
  </si>
  <si>
    <t>29278N-AP-8</t>
  </si>
  <si>
    <t>1100000043</t>
  </si>
  <si>
    <t>GROUP 1 AUTO INC</t>
  </si>
  <si>
    <t>40439H-AA-7</t>
  </si>
  <si>
    <t>40439H-AB-5</t>
  </si>
  <si>
    <t>1100000047</t>
  </si>
  <si>
    <t>HILTON GRAND VACATIONS TRUST H Series 144A   4.740% 01/25/37</t>
  </si>
  <si>
    <t>HILTON GRAND VACATIONS TRUST H Series 144A   3.540% 02/25/32</t>
  </si>
  <si>
    <t>HILTON GRAND VACATIONS TRUST H Series 144A   3.700% 02/25/32</t>
  </si>
  <si>
    <t>1100000054</t>
  </si>
  <si>
    <t>1100000058</t>
  </si>
  <si>
    <t>INTEL CORP INTEL CORPORATION   3.750% 03/25/27</t>
  </si>
  <si>
    <t>1100000061</t>
  </si>
  <si>
    <t>1100000065</t>
  </si>
  <si>
    <t>MVW OWNER TRUST MVWOT_21-1WA Series 144A   1.940% 01/22/41</t>
  </si>
  <si>
    <t>1100000072</t>
  </si>
  <si>
    <t>1100000076</t>
  </si>
  <si>
    <t>MVW OWNER TRUST MVWOT_22-2 Series 144A   6.550% 10/21/41</t>
  </si>
  <si>
    <t>R6ZXK5P01NP6HXSY1S07</t>
  </si>
  <si>
    <t>1100000083</t>
  </si>
  <si>
    <t>MVW OWNER TRUST MVWOT_23-1 Series 144A   6.540% 10/20/40</t>
  </si>
  <si>
    <t>62927#-AK-2</t>
  </si>
  <si>
    <t>1100000090</t>
  </si>
  <si>
    <t>67103H-AE-7</t>
  </si>
  <si>
    <t>82650T-AA-5</t>
  </si>
  <si>
    <t>82650T-AB-3</t>
  </si>
  <si>
    <t>1100000109</t>
  </si>
  <si>
    <t>SONIC CAPITAL LLC SONIC_21-1A</t>
  </si>
  <si>
    <t>6BYL5QZYBDK8S7L73M02</t>
  </si>
  <si>
    <t>1100000127</t>
  </si>
  <si>
    <t>WEPCO ENVIRONMENTAL TRUST FINA WEPCO ENVIRONMENTAL TRUST FINA   1.578% 12/15/35</t>
  </si>
  <si>
    <t>970648-AF-8</t>
  </si>
  <si>
    <t>1100000134</t>
  </si>
  <si>
    <t>METHANEX CORP</t>
  </si>
  <si>
    <t>Delaware</t>
  </si>
  <si>
    <t>549300HP7ONDQODZJV16</t>
  </si>
  <si>
    <t>OPEN TEXT CORP</t>
  </si>
  <si>
    <t>1100000138</t>
  </si>
  <si>
    <t>12481Q-AC-9</t>
  </si>
  <si>
    <t>1100000145</t>
  </si>
  <si>
    <t>GOLDENTREE LOAN OPPORTUNITIES Series 144A   6.659% 01/18/31</t>
  </si>
  <si>
    <t>ING GROEP NV Series 144A   4.625% 01/06/26</t>
  </si>
  <si>
    <t>1100000149</t>
  </si>
  <si>
    <t>1100000152</t>
  </si>
  <si>
    <t>92332T-AD-4</t>
  </si>
  <si>
    <t>1100000156</t>
  </si>
  <si>
    <t>OMEGA LEASING NO 9 LTD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</si>
  <si>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</si>
  <si>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</si>
  <si>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</si>
  <si>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</si>
  <si>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</si>
  <si>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</si>
  <si>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</si>
  <si>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</si>
  <si>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</si>
  <si>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</si>
  <si>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</si>
  <si>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</si>
  <si>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</si>
  <si>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</si>
  <si>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</si>
  <si>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</si>
  <si>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CITIGROUP GLOBAL MARKETS</t>
  </si>
  <si>
    <t>U.S. Bancorp Piper Jaffray</t>
  </si>
  <si>
    <t>00138C-BA-5</t>
  </si>
  <si>
    <t>MT</t>
  </si>
  <si>
    <t>C</t>
  </si>
  <si>
    <t>46266T-AF-5</t>
  </si>
  <si>
    <t>IQVIA INC</t>
  </si>
  <si>
    <t>SUBWAY FUNDING LLC SUBWAY_24-1</t>
  </si>
  <si>
    <t>2019999999</t>
  </si>
  <si>
    <t>2509999997</t>
  </si>
  <si>
    <t>Total - Bonds - Part 5</t>
  </si>
  <si>
    <t>5319999999</t>
  </si>
  <si>
    <t>5710000000</t>
  </si>
  <si>
    <t>BUCKEYE PARTNERS BUCKEYE PARTNERS LP   4.350% 10/15/24</t>
  </si>
  <si>
    <t>CARRIER GLOBAL CORP   2.493% 02/15/27</t>
  </si>
  <si>
    <t>Georgia</t>
  </si>
  <si>
    <t>6SHGI4ZSSLCXXQSBB395</t>
  </si>
  <si>
    <t>26209X-AC-5</t>
  </si>
  <si>
    <t>549300MU9YQJYHDQEF63</t>
  </si>
  <si>
    <t>398905-AN-9</t>
  </si>
  <si>
    <t>43283G-AB-8</t>
  </si>
  <si>
    <t>HGVT_19-AA Series 144A   2.840% 07/25/33</t>
  </si>
  <si>
    <t>43285H-AA-6</t>
  </si>
  <si>
    <t>INGREDION INC</t>
  </si>
  <si>
    <t>458140-BQ-2</t>
  </si>
  <si>
    <t>INTEL CORPORATION</t>
  </si>
  <si>
    <t>JACK IN THE BOX FUNDING LLC JA</t>
  </si>
  <si>
    <t>254900OFQDXZRKRCV808</t>
  </si>
  <si>
    <t>1100000069</t>
  </si>
  <si>
    <t>STONECASTLE SECURITIES LLC</t>
  </si>
  <si>
    <t>MVW OWNER TRUST MVWOT_23-1 Series 144A   4.930% 10/20/40</t>
  </si>
  <si>
    <t>1100000087</t>
  </si>
  <si>
    <t>NUCOR CORP NUCOR CORPORATION   2.000% 06/01/25</t>
  </si>
  <si>
    <t>1100000094</t>
  </si>
  <si>
    <t>68504U-AB-7</t>
  </si>
  <si>
    <t>1100000098</t>
  </si>
  <si>
    <t>SCE RECOVERY FUNDING LLC</t>
  </si>
  <si>
    <t>SIERRA TIMESHARE RECEIVABLES F Series 144A   1.340% 11/20/37</t>
  </si>
  <si>
    <t>82652R-AB-5</t>
  </si>
  <si>
    <t>82652R-AC-3</t>
  </si>
  <si>
    <t>SONIC CAPITAL LLC SONIC_20-1A</t>
  </si>
  <si>
    <t>59151K-AM-0</t>
  </si>
  <si>
    <t>549300TSJHRXT9QXRD13</t>
  </si>
  <si>
    <t>ALCOA NEDERLAND HOLDING BV Series 144A   4.125% 03/31/29</t>
  </si>
  <si>
    <t>GLOBAL SC FINANCE SRL SEACO_20 Series 144A   2.260% 11/19/40</t>
  </si>
  <si>
    <t>GOLDENTREE LOAN OPPORTUNITIES</t>
  </si>
  <si>
    <t>75625Q-AD-1</t>
  </si>
  <si>
    <t>88315L-AG-3</t>
  </si>
  <si>
    <t>DCC PLC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</si>
  <si>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</si>
  <si>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</si>
  <si>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</si>
  <si>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</si>
  <si>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</si>
  <si>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</si>
  <si>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</si>
  <si>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</si>
  <si>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</si>
  <si>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>EMICO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</si>
  <si>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</si>
  <si>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</si>
  <si>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</si>
  <si>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</si>
  <si>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</si>
  <si>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AMERICAN EXPRESS COMPANY</t>
  </si>
  <si>
    <t>549300YX2GSZD7YG1R84</t>
  </si>
  <si>
    <t>GOLDMAN SACHS &amp; CO</t>
  </si>
  <si>
    <t>GARTNER INC</t>
  </si>
  <si>
    <t>HEALTH CARE SERVICE CORP Series 144A   5.200% 06/15/29</t>
  </si>
  <si>
    <t>549300UTE50ZMDBG8A20</t>
  </si>
  <si>
    <t>595112-BZ-5</t>
  </si>
  <si>
    <t>SUBWAY FUNDING LLC SUBWAY_24-1 Series 144A   6.268% 07/30/54</t>
  </si>
  <si>
    <t>G</t>
  </si>
  <si>
    <t>VIDEOTRON LTEE</t>
  </si>
  <si>
    <t>4319999999</t>
  </si>
  <si>
    <t>5729999999</t>
  </si>
  <si>
    <t>5810000000</t>
  </si>
  <si>
    <t>5989999999</t>
  </si>
  <si>
    <t>P_2024_Q_NAIC_SCDPT4</t>
  </si>
  <si>
    <t>E05 - SCDPT4</t>
  </si>
  <si>
    <t>00751Y-AF-3</t>
  </si>
  <si>
    <t>BUCKEYE PARTNERS Series 144A   4.125% 03/01/25</t>
  </si>
  <si>
    <t>CCG RECEIVABLES TRUST CCG_21-1 Series 144A   0.690% 06/14/27</t>
  </si>
  <si>
    <t>CLI FUNDING VI LLC CLIF_20-3A</t>
  </si>
  <si>
    <t>26209X-AA-9</t>
  </si>
  <si>
    <t>DRIVEN BRANDS FUNDING LLC HONK Series 144A   3.237% 01/20/51</t>
  </si>
  <si>
    <t>DRIVEN BRANDS FUNDING LLC HONK Series 144A   7.393% 10/20/52</t>
  </si>
  <si>
    <t>29365B-AA-1</t>
  </si>
  <si>
    <t>34502*-AA-0</t>
  </si>
  <si>
    <t>HEWLETT PACKARD ENTERPRISE CO</t>
  </si>
  <si>
    <t>INTEL CORP</t>
  </si>
  <si>
    <t>IQVIA INC Series 144A   6.500% 05/15/30</t>
  </si>
  <si>
    <t>MVW OWNER TRUST MVWOT_19-2A Series 144A   2.440% 10/20/38</t>
  </si>
  <si>
    <t>MVW OWNER TRUST MVWOT_20-1A Series 144A   2.730% 10/20/37</t>
  </si>
  <si>
    <t>MVW OWNER TRUST MVWOT_21-2A</t>
  </si>
  <si>
    <t>55400K-AC-9</t>
  </si>
  <si>
    <t>MVW OWNER TRUST MVWOT_22-2</t>
  </si>
  <si>
    <t>MAPLELEAF MIDSTREAM INVESTMENT MAPLELEAF MIDSTREAM INVESTMENT   4.560% 09/30/25</t>
  </si>
  <si>
    <t>744573-AN-6</t>
  </si>
  <si>
    <t>SONIC CAPITAL LLC SONIC_20-1A Series 144A   4.336% 01/20/50</t>
  </si>
  <si>
    <t>TAL ADVANTAGE LLC TAL_20-1A Series 144A   2.050% 09/20/45</t>
  </si>
  <si>
    <t>Illinois</t>
  </si>
  <si>
    <t>UNITED AIRLINES 2019-2 CLASS A</t>
  </si>
  <si>
    <t>WILLIS NORTH AMERICA INC</t>
  </si>
  <si>
    <t>12548M-BF-1</t>
  </si>
  <si>
    <t>38137H-BU-1</t>
  </si>
  <si>
    <t>549300ZH5R2TCUAYC824</t>
  </si>
  <si>
    <t>TEXTAINER MARINE CONTAINERS VI</t>
  </si>
  <si>
    <t>1 - see NAIC Instructions</t>
  </si>
  <si>
    <t>GIP CAPRICORN FINCO PTY LTD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</si>
  <si>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</si>
  <si>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</si>
  <si>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</si>
  <si>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</si>
  <si>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</si>
  <si>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</si>
  <si>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</si>
  <si>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</si>
  <si>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>STATEMENT AS OF JUNE 30, 2024 OF THE ENACT MORTGAGE INSURANCE CORPORATION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</si>
  <si>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</si>
  <si>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</si>
  <si>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</si>
  <si>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</si>
  <si>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</si>
  <si>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FEDERAL FARM CREDIT BANKS FUND FEDERAL FARM CREDIT BANK   2.290% 06/28/34</t>
  </si>
  <si>
    <t>BMW US CAPITAL LLC Series 144A   5.150% 04/02/34</t>
  </si>
  <si>
    <t>1100000004</t>
  </si>
  <si>
    <t xml:space="preserve">Total Change in Book/ Adjusted Carrying Value (11 + 12 - 13) </t>
  </si>
  <si>
    <t>126117-AY-6</t>
  </si>
  <si>
    <t>17325F-BG-2</t>
  </si>
  <si>
    <t>DIAMONDBACK ENERGY INC</t>
  </si>
  <si>
    <t>1128SIJQ26096WL7IO82</t>
  </si>
  <si>
    <t>PP55B5R38BFB8O8HH686</t>
  </si>
  <si>
    <t>1100000011</t>
  </si>
  <si>
    <t>1100000015</t>
  </si>
  <si>
    <t>61747Y-FQ-3</t>
  </si>
  <si>
    <t>6S552MUG6KGJVEBSEC55</t>
  </si>
  <si>
    <t>1100000022</t>
  </si>
  <si>
    <t>WASTE MANAGEMENT INC</t>
  </si>
  <si>
    <t>1100000033</t>
  </si>
  <si>
    <t>BAE SYSTEMS PLC Series 144A   1.900% 02/15/31</t>
  </si>
  <si>
    <t>1100000040</t>
  </si>
  <si>
    <t>4509999998</t>
  </si>
  <si>
    <t>5519999999</t>
  </si>
  <si>
    <t>5910000000</t>
  </si>
  <si>
    <t>AI8GXW8LG5WK7E9UD086</t>
  </si>
  <si>
    <t>SYE</t>
  </si>
  <si>
    <t>03236X-AB-3</t>
  </si>
  <si>
    <t>BXG RECEIVABLES NOTE TRUST BXG</t>
  </si>
  <si>
    <t>071813-BQ-1</t>
  </si>
  <si>
    <t>07359B-AA-5</t>
  </si>
  <si>
    <t>09261H-A*-8</t>
  </si>
  <si>
    <t>TENDER</t>
  </si>
  <si>
    <t>COMCAST CORP</t>
  </si>
  <si>
    <t>DB MASTER FINANCE LLC DNKN_21-</t>
  </si>
  <si>
    <t>ENTEGRIS ESCROW CORP Series 144A   4.750% 04/15/29</t>
  </si>
  <si>
    <t>NATIONAL FOOTBALL LEAGUE TRUST</t>
  </si>
  <si>
    <t>FORTIVE CORP</t>
  </si>
  <si>
    <t>GBX LEASING GBXL_22-1 Series 144A   2.870% 02/20/52</t>
  </si>
  <si>
    <t>GROUP 1 AUTO INC Series 144A   4.000% 08/15/28</t>
  </si>
  <si>
    <t>45866F-AV-6</t>
  </si>
  <si>
    <t>466365-AE-3</t>
  </si>
  <si>
    <t>MVW OWNER TRUST MVWOT_21-2A Series 144A   2.230% 05/20/39</t>
  </si>
  <si>
    <t>MVW OWNER TRUST MVWOT_22-1 Series 144A   4.400% 11/21/39</t>
  </si>
  <si>
    <t>55400V-AC-5</t>
  </si>
  <si>
    <t>MAPLELEAF MIDSTREAM INVESTMENT</t>
  </si>
  <si>
    <t>MONDELEZ INTERNATIONAL INC</t>
  </si>
  <si>
    <t>1100000102</t>
  </si>
  <si>
    <t>SIERRA TIMESHARE RECEIVABLES F Series 144A   4.730% 06/20/40</t>
  </si>
  <si>
    <t>82652M-AB-6</t>
  </si>
  <si>
    <t>1100000106</t>
  </si>
  <si>
    <t>82652M-AC-4</t>
  </si>
  <si>
    <t>SIERRA TIMESHARE RECEIVABLES F Series 144A   1.790% 11/20/37</t>
  </si>
  <si>
    <t>1100000113</t>
  </si>
  <si>
    <t>TIF FUNDING II LLC TIF_20-1A Series 144A   2.090% 08/20/45</t>
  </si>
  <si>
    <t>1100000120</t>
  </si>
  <si>
    <t>1100000124</t>
  </si>
  <si>
    <t>WENDYS FUNDING LLC WEN_21-1A Series 144A   2.775% 06/15/51</t>
  </si>
  <si>
    <t>1100000131</t>
  </si>
  <si>
    <t>OPEN TEXT CORP Series 144A   3.875% 12/01/29</t>
  </si>
  <si>
    <t>ALCOA NEDERLAND HOLDING BV</t>
  </si>
  <si>
    <t>37959P-AC-1</t>
  </si>
  <si>
    <t>S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</si>
  <si>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</si>
  <si>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</si>
  <si>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</si>
  <si>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</si>
  <si>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</si>
  <si>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</si>
  <si>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</si>
  <si>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</si>
  <si>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</si>
  <si>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</si>
  <si>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 xml:space="preserve">Description </t>
  </si>
  <si>
    <t xml:space="preserve">Disposal Date </t>
  </si>
  <si>
    <t>Subtotal - Bonds - All Other Governments</t>
  </si>
  <si>
    <t>Subtotal - Bonds - U.S. States, Territories and Possessions</t>
  </si>
  <si>
    <t>05565E-CK-9</t>
  </si>
  <si>
    <t>BNP PARISBAS</t>
  </si>
  <si>
    <t>1100000008</t>
  </si>
  <si>
    <t>1100000019</t>
  </si>
  <si>
    <t>TRUIST SECURITIES</t>
  </si>
  <si>
    <t>NORTHWESTERN MUTUAL GLOBAL FUN</t>
  </si>
  <si>
    <t>REGAL-BELOIT CORPORATION</t>
  </si>
  <si>
    <t>1100000026</t>
  </si>
  <si>
    <t>549300YX8JIID70NFS41</t>
  </si>
  <si>
    <t>09659W-2W-3</t>
  </si>
  <si>
    <t>1100000037</t>
  </si>
  <si>
    <t>549300PPXHEU2JF0AM85</t>
  </si>
  <si>
    <t>UBS GROUP AG</t>
  </si>
  <si>
    <t>Total - Preferred Stocks - Part 3</t>
  </si>
  <si>
    <t>5929999999</t>
  </si>
  <si>
    <t xml:space="preserve">Consideration </t>
  </si>
  <si>
    <t>0100000000</t>
  </si>
  <si>
    <t>TEXAS A &amp; M UNIV REV</t>
  </si>
  <si>
    <t>SERIES 144A</t>
  </si>
  <si>
    <t>085770-AA-3</t>
  </si>
  <si>
    <t>12510K-AE-3</t>
  </si>
  <si>
    <t>224044-CG-0</t>
  </si>
  <si>
    <t>1100000044</t>
  </si>
  <si>
    <t>549300US8QAZJLWYAF63</t>
  </si>
  <si>
    <t>HARDWOOD FUNDING LLC   3.180% 06/07/24</t>
  </si>
  <si>
    <t>1100000048</t>
  </si>
  <si>
    <t>1100000051</t>
  </si>
  <si>
    <t>1100000055</t>
  </si>
  <si>
    <t>1100000059</t>
  </si>
  <si>
    <t>5493000F4ZO33MV32P92</t>
  </si>
  <si>
    <t>1100000062</t>
  </si>
  <si>
    <t>513272-AD-6</t>
  </si>
  <si>
    <t>1100000066</t>
  </si>
  <si>
    <t>MVW OWNER TRUST MVWOT_21-1WA Series 144A   1.440% 01/22/41</t>
  </si>
  <si>
    <t>1100000073</t>
  </si>
  <si>
    <t>55400V-AB-7</t>
  </si>
  <si>
    <t>ME</t>
  </si>
  <si>
    <t>1100000080</t>
  </si>
  <si>
    <t>MARLIN LEASING RECEIVABLES LLC Series 144A   5.020% 09/20/29</t>
  </si>
  <si>
    <t>D - Nationality - Foreign, Currency - U.S.</t>
  </si>
  <si>
    <t>MIDWEST CONNECTOR CAPITAL COMP Series 144A   3.900% 04/01/24</t>
  </si>
  <si>
    <t>1100000084</t>
  </si>
  <si>
    <t>Redemption      100.0000</t>
  </si>
  <si>
    <t>NP SPE II LLC NPRL_17-1A</t>
  </si>
  <si>
    <t>1100000091</t>
  </si>
  <si>
    <t>PUSS41EMO3E6XXNV3U28</t>
  </si>
  <si>
    <t>SIERRA RECEIVABLES FUNDING CO Series 144A   1.950% 09/20/38</t>
  </si>
  <si>
    <t>82967N-BM-9</t>
  </si>
  <si>
    <t>1100000117</t>
  </si>
  <si>
    <t>1100000128</t>
  </si>
  <si>
    <t>WENDYS FUNDING LLC WEN_19-1A Series 144A   3.783% 06/15/49</t>
  </si>
  <si>
    <t>WENDYS FUNDING LLC WEN_19-1A</t>
  </si>
  <si>
    <t>1100000135</t>
  </si>
  <si>
    <t>1100000139</t>
  </si>
  <si>
    <t>CIFC FUNDING LTD CIFC_15-1A</t>
  </si>
  <si>
    <t>36319X-AC-1</t>
  </si>
  <si>
    <t>GALAXY CLO LTD GALXY_18-25A</t>
  </si>
  <si>
    <t>1100000142</t>
  </si>
  <si>
    <t>37959P-AA-5</t>
  </si>
  <si>
    <t>1100000146</t>
  </si>
  <si>
    <t>81725W-AK-9</t>
  </si>
  <si>
    <t>1100000153</t>
  </si>
  <si>
    <t>92333B-AU-4</t>
  </si>
  <si>
    <t>DCC PLC   4.530% 05/21/24</t>
  </si>
  <si>
    <t>1100000157</t>
  </si>
  <si>
    <t>MI</t>
  </si>
  <si>
    <t>NJ</t>
  </si>
  <si>
    <t>SC</t>
  </si>
  <si>
    <t>Utah</t>
  </si>
  <si>
    <t>ScDForeign16</t>
  </si>
  <si>
    <t>Original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</si>
  <si>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</si>
  <si>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</si>
  <si>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</si>
  <si>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</si>
  <si>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</si>
  <si>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</si>
  <si>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</si>
  <si>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</si>
  <si>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</si>
  <si>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3133EM-M7-4</t>
  </si>
  <si>
    <t>549300O45IUXEDS1VZ32</t>
  </si>
  <si>
    <t>CONNECTICUT LIGHT &amp; PWR CO</t>
  </si>
  <si>
    <t>HUBBELL INC</t>
  </si>
  <si>
    <t>549300PLWY28YB00C717</t>
  </si>
  <si>
    <t>HARRIS CORP</t>
  </si>
  <si>
    <t>MICRON TECHNOLOGY INC   5.875% 02/09/33</t>
  </si>
  <si>
    <t>MOTOROLA SOLUTIONS INC</t>
  </si>
  <si>
    <t>TEXAS A &amp; M UNIVERSITY</t>
  </si>
  <si>
    <t>NUVEEN LLC Series 144A   5.850% 04/15/34</t>
  </si>
  <si>
    <t>456837-BM-4</t>
  </si>
  <si>
    <t>UBS WARBURG LLC</t>
  </si>
  <si>
    <t>549300SZJ9VS8SGXAN81</t>
  </si>
  <si>
    <t>1300000000</t>
  </si>
  <si>
    <t>1610000000</t>
  </si>
  <si>
    <t>2509999998</t>
  </si>
  <si>
    <t>Total - Bonds</t>
  </si>
  <si>
    <t>5719999999</t>
  </si>
  <si>
    <t>Total - Common Stocks - Part 3</t>
  </si>
  <si>
    <t>California</t>
  </si>
  <si>
    <t>03073E-AL-9</t>
  </si>
  <si>
    <t>AXIS EQUIPMENT FINANCE RECEIVA</t>
  </si>
  <si>
    <t>ARBYS FUNDING LLC ARBYS_20-1A</t>
  </si>
  <si>
    <t>05377R-DL-5</t>
  </si>
  <si>
    <t>05377R-DM-3</t>
  </si>
  <si>
    <t>BERRY GLOBAL ESCROW CORPORATIO</t>
  </si>
  <si>
    <t>549300C1PQJLVEIUBK50</t>
  </si>
  <si>
    <t>BXG RECEIVABLES NOTE TRUST BXG Series 144A   4.610% 09/28/37</t>
  </si>
  <si>
    <t>CCG RECEIVABLES TRUST CCG_22-1</t>
  </si>
  <si>
    <t>CELANESE US HOLDINGS LLC   3.500% 05/08/24</t>
  </si>
  <si>
    <t>51M0QTTNCGUN7KFCFZ59</t>
  </si>
  <si>
    <t>ENTEGRIS ESCROW CORP</t>
  </si>
  <si>
    <t>42824C-BK-4</t>
  </si>
  <si>
    <t>HILTON GRAND VACATIONS TRUST H Series 144A   4.000% 02/25/32</t>
  </si>
  <si>
    <t>HGVT_19-AA Series 144A   2.340% 07/25/33</t>
  </si>
  <si>
    <t>457187-AB-8</t>
  </si>
  <si>
    <t>JACK IN THE BOX FUNDING LLC JA Series 144A   4.136% 02/26/52</t>
  </si>
  <si>
    <t>KBR INC</t>
  </si>
  <si>
    <t>55400D-AB-7</t>
  </si>
  <si>
    <t>MVW OWNER TRUST MVWOT_21-2A Series 144A   1.830% 05/20/39</t>
  </si>
  <si>
    <t>1100000077</t>
  </si>
  <si>
    <t>PL</t>
  </si>
  <si>
    <t>57119H-AC-4</t>
  </si>
  <si>
    <t>1100000088</t>
  </si>
  <si>
    <t>1100000095</t>
  </si>
  <si>
    <t>PUBLIC SERVICE ENTERPRISE GROU</t>
  </si>
  <si>
    <t>REGAL-BELOIT CORPORATION Series 144A   6.400% 04/15/33</t>
  </si>
  <si>
    <t>1100000099</t>
  </si>
  <si>
    <t>808513-BU-8</t>
  </si>
  <si>
    <t>SIERRA TIMESHARE RECEIVABLES F Series 144A   5.040% 06/20/40</t>
  </si>
  <si>
    <t>SIERRA RECEIVABLES FUNDING COM Series 144A   2.320% 07/20/37</t>
  </si>
  <si>
    <t>TAL ADVANTAGE LLC TAL_20-1A</t>
  </si>
  <si>
    <t>89680H-AB-8</t>
  </si>
  <si>
    <t>TRITON CONTAINER FINANCE LLC T Series 144A   3.740% 09/20/45</t>
  </si>
  <si>
    <t>D</t>
  </si>
  <si>
    <t>GOXNEVUM0LL78B1OS344</t>
  </si>
  <si>
    <t>36320M-AL-2</t>
  </si>
  <si>
    <t>SENSATA TECHNOLOGIES BV Series 144A   4.000% 04/15/29</t>
  </si>
  <si>
    <t>88315L-AL-2</t>
  </si>
  <si>
    <t>TEXTAINER MARINE CONTAINERS VI Series 144A   2.520% 02/20/46</t>
  </si>
  <si>
    <t>D2736#-AN-9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</si>
  <si>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</si>
  <si>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</si>
  <si>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</si>
  <si>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</si>
  <si>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</si>
  <si>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</si>
  <si>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</si>
  <si>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</si>
  <si>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</si>
  <si>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</si>
  <si>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</si>
  <si>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 xml:space="preserve">Prior Year Book/Adjusted Carrying Value </t>
  </si>
  <si>
    <t>0300000000</t>
  </si>
  <si>
    <t>AMERICAN EXPRESS COMPANY   5.532% 04/25/30</t>
  </si>
  <si>
    <t>30037D-AD-7</t>
  </si>
  <si>
    <t>366651-AE-7</t>
  </si>
  <si>
    <t>TORONTO DOMINION</t>
  </si>
  <si>
    <t>LLOYDS BANKING GROUP PLC   5.721% 06/05/30</t>
  </si>
  <si>
    <t>ALINTA ENERGY PTY LTD   6.150% 06/01/32</t>
  </si>
  <si>
    <t>1109999999</t>
  </si>
  <si>
    <t>Subtotal - Common Stocks - Closed-End Funds - Designations Assigned by the SVO</t>
  </si>
  <si>
    <t>5819999999</t>
  </si>
  <si>
    <t xml:space="preserve">Current Year's (Amortization)/Accretion </t>
  </si>
  <si>
    <t xml:space="preserve">Book/Adjusted Carrying Value at Disposal Date </t>
  </si>
  <si>
    <t>TEXAS A &amp; M UNIVERSITY TEXAS A &amp; M UNIV REV   2.884% 05/15/24</t>
  </si>
  <si>
    <t>Paydown</t>
  </si>
  <si>
    <t>04685A-2J-9</t>
  </si>
  <si>
    <t>BLACKSTONE PRIVATE CREDIT FUND</t>
  </si>
  <si>
    <t>BXG RECEIVABLES NOTE TRUST BXG Series 144A   4.120% 09/28/37</t>
  </si>
  <si>
    <t>15089Q-AJ-3</t>
  </si>
  <si>
    <t>CITIGROUP INC   6.482% 04/24/25</t>
  </si>
  <si>
    <t>DRIVEN BRANDS FUNDING LLC HONK</t>
  </si>
  <si>
    <t>26209X-AF-8</t>
  </si>
  <si>
    <t>HEWLETT PACKARD ENTERPRISE CO   1.750% 04/01/26</t>
  </si>
  <si>
    <t>LAMB WESTON HOLDINGS INC Series 144A   4.125% 01/31/30</t>
  </si>
  <si>
    <t>55400D-AA-9</t>
  </si>
  <si>
    <t>55400U-AA-1</t>
  </si>
  <si>
    <t>MVW OWNER TRUST MVWOT_22-2 Series 144A   7.620% 10/21/41</t>
  </si>
  <si>
    <t>MVW OWNER TRUST MVWOT_23-1</t>
  </si>
  <si>
    <t>62946A-AC-8</t>
  </si>
  <si>
    <t>670346-AR-6</t>
  </si>
  <si>
    <t>NUCOR CORPORATION</t>
  </si>
  <si>
    <t>CHARLES SCHWAB CORPORATION (TH</t>
  </si>
  <si>
    <t>SIERRA TIMESHARE RECEIVABLES F</t>
  </si>
  <si>
    <t>TIF FUNDING II LLC TIF_21-1A Series 144A   1.650% 02/20/46</t>
  </si>
  <si>
    <t>88315L-AE-8</t>
  </si>
  <si>
    <t>TEXTAINER MARINE CONTAINERS LT</t>
  </si>
  <si>
    <t>89236T-DW-2</t>
  </si>
  <si>
    <t>TRITON CONTAINER FINANCE LLC T</t>
  </si>
  <si>
    <t>WESTLAKE CHEMICAL CORP</t>
  </si>
  <si>
    <t>CBAM CLO MANAGEMENT CBAM_18-5A Series 144A   6.599% 04/17/31</t>
  </si>
  <si>
    <t>RECKITT BENCKISER TREASURY SER Series 144A   2.750% 06/26/24</t>
  </si>
  <si>
    <t>VENTURE CDO LTD VENTR_20-39A Series 144A   7.390% 04/15/33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</si>
  <si>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</si>
  <si>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</si>
  <si>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</si>
  <si>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</si>
  <si>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</si>
  <si>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</si>
  <si>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</si>
  <si>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0109999999</t>
  </si>
  <si>
    <t>Subtotal - Bonds - U.S. Governments</t>
  </si>
  <si>
    <t>Florida</t>
  </si>
  <si>
    <t>1100000001</t>
  </si>
  <si>
    <t>CIGNA CORP   2.400% 03/15/30</t>
  </si>
  <si>
    <t>1100000005</t>
  </si>
  <si>
    <t>1100000012</t>
  </si>
  <si>
    <t>J.P. MORGAN SECURITIES INC</t>
  </si>
  <si>
    <t>HUBBELL INC HUBBELL INCORPORATED   2.300% 03/15/31</t>
  </si>
  <si>
    <t>1100000016</t>
  </si>
  <si>
    <t>MICRON TECHNOLOGY INC</t>
  </si>
  <si>
    <t>67080L-AC-9</t>
  </si>
  <si>
    <t>NUVEEN LLC</t>
  </si>
  <si>
    <t>1100000023</t>
  </si>
  <si>
    <t>67080L-AD-7</t>
  </si>
  <si>
    <t>758750-AN-3</t>
  </si>
  <si>
    <t>QH78R09VCJGQKPBPYU33</t>
  </si>
  <si>
    <t>864300-AA-6</t>
  </si>
  <si>
    <t>864300-AC-2</t>
  </si>
  <si>
    <t>1100000030</t>
  </si>
  <si>
    <t>06BTX5UWZD0GQ5N5Y745</t>
  </si>
  <si>
    <t>53944Y-BA-0</t>
  </si>
  <si>
    <t>LLOYDS TSB BANK PLC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</si>
  <si>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</si>
  <si>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</si>
  <si>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</si>
  <si>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</si>
  <si>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</si>
  <si>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</si>
  <si>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</si>
  <si>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</si>
  <si>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88213A-HL-2</t>
  </si>
  <si>
    <t>CENCORA INC.   3.400% 05/15/24</t>
  </si>
  <si>
    <t>03076C-AH-9</t>
  </si>
  <si>
    <t>6ZLKQF7QB6JAEKQS5388</t>
  </si>
  <si>
    <t>BIOGEN INC   4.050% 09/15/25</t>
  </si>
  <si>
    <t>W8J5WZB5IY3K0NDQT671</t>
  </si>
  <si>
    <t>101137-AW-7</t>
  </si>
  <si>
    <t>BOSTON SCIENTIFIC CORP BOSTON SCIENTIFIC CORPORATION   3.750% 03/01/26</t>
  </si>
  <si>
    <t>COX COMMUNICATIONS INC Series 144A   3.350% 09/15/26</t>
  </si>
  <si>
    <t>DB MASTER FINANCE LLC DNKN_21- Series 144A   2.493% 11/20/51</t>
  </si>
  <si>
    <t>29278N-AH-6</t>
  </si>
  <si>
    <t>ENERGY TRANSFER OPERATING LP</t>
  </si>
  <si>
    <t>1100000041</t>
  </si>
  <si>
    <t>361528-AA-0</t>
  </si>
  <si>
    <t>549300BX44RGX6ANDV88</t>
  </si>
  <si>
    <t>HGVT_19-AA Series 144A   2.540% 07/25/33</t>
  </si>
  <si>
    <t>PKSTQ48QDN0XSVS7YK88</t>
  </si>
  <si>
    <t>KBR INC Series 144A   4.750% 09/30/28</t>
  </si>
  <si>
    <t>55389T-AB-7</t>
  </si>
  <si>
    <t>55389T-AC-5</t>
  </si>
  <si>
    <t>MVW OWNER TRUST MVWOT_19-2A Series 144A   2.220% 10/20/38</t>
  </si>
  <si>
    <t>MVW OWNER TRUST MVWOT_20-1A</t>
  </si>
  <si>
    <t>MVW OWNER TRUST MVWOT_22-1 Series 144A   4.150% 11/21/39</t>
  </si>
  <si>
    <t>59833C-AA-0</t>
  </si>
  <si>
    <t>NUCOR CORP</t>
  </si>
  <si>
    <t>78433L-AA-4</t>
  </si>
  <si>
    <t>JEFFRIES &amp; COMPANY INC</t>
  </si>
  <si>
    <t>CHARLES SCHWAB CORP   3.750% 04/01/24</t>
  </si>
  <si>
    <t>1100000103</t>
  </si>
  <si>
    <t>1100000107</t>
  </si>
  <si>
    <t>1100000110</t>
  </si>
  <si>
    <t>1100000114</t>
  </si>
  <si>
    <t>83546D-AQ-1</t>
  </si>
  <si>
    <t>872480-AE-8</t>
  </si>
  <si>
    <t>1100000121</t>
  </si>
  <si>
    <t>95058X-AG-3</t>
  </si>
  <si>
    <t>WEPCO ENVIRONMENTAL TRUST FINA</t>
  </si>
  <si>
    <t>1100000132</t>
  </si>
  <si>
    <t>METHANEX CORP METHANEX CORPORATION   5.125% 10/15/27</t>
  </si>
  <si>
    <t>1100000150</t>
  </si>
  <si>
    <t>TEXTAINER MARINE CONTAINERS VI Series 144A   1.680% 02/20/46</t>
  </si>
  <si>
    <t>IF</t>
  </si>
  <si>
    <t>G2616#-AF-8</t>
  </si>
  <si>
    <t>RTIF</t>
  </si>
  <si>
    <t>AR</t>
  </si>
  <si>
    <t>Colorado</t>
  </si>
  <si>
    <t>HI</t>
  </si>
  <si>
    <t>LA</t>
  </si>
  <si>
    <t>Maryland</t>
  </si>
  <si>
    <t>TX</t>
  </si>
  <si>
    <t>States12</t>
  </si>
  <si>
    <t>Bonds - NAIC 1 (a)</t>
  </si>
  <si>
    <t>Total Bonds &amp; Preferred Stock</t>
  </si>
  <si>
    <t xml:space="preserve">Issuer </t>
  </si>
  <si>
    <t>0100000001</t>
  </si>
  <si>
    <t>TREASURY STRIP (INT)</t>
  </si>
  <si>
    <t>0500000000</t>
  </si>
  <si>
    <t>Subtotal - Bonds - U.S. Political Subdivisions of States, Territories and Possessions</t>
  </si>
  <si>
    <t>59333P-2S-6</t>
  </si>
  <si>
    <t>MIAMI-DADE CNTY FLA AVIATION R</t>
  </si>
  <si>
    <t>1100000009</t>
  </si>
  <si>
    <t>784F5XWPLTWKTBV3E584</t>
  </si>
  <si>
    <t>54930088VDQ6840Y6597</t>
  </si>
  <si>
    <t>JPMORGAN CHASE &amp; CO   5.766% 04/22/35</t>
  </si>
  <si>
    <t>MARRIOTT INTERNATIONAL INC   2.850% 04/15/31</t>
  </si>
  <si>
    <t>B3DXGBC8GAIYWI2Z0172</t>
  </si>
  <si>
    <t>REGAL-BELOIT CORPORATION   6.400% 04/15/33</t>
  </si>
  <si>
    <t>1100000027</t>
  </si>
  <si>
    <t>VIATRIS INC</t>
  </si>
  <si>
    <t>VIDEOTRON LTEE Series 144A   3.625% 06/15/29</t>
  </si>
  <si>
    <t>SMBC NIKKO SECURITIES AI</t>
  </si>
  <si>
    <t>1100000034</t>
  </si>
  <si>
    <t>1100000038</t>
  </si>
  <si>
    <t>SMURFIT KAPPA TREASURY UNLIMIT</t>
  </si>
  <si>
    <t>1309999999</t>
  </si>
  <si>
    <t>1619999999</t>
  </si>
  <si>
    <t>4020000000</t>
  </si>
  <si>
    <t xml:space="preserve">Bond Interest/ Stock Dividends Received During Year </t>
  </si>
  <si>
    <t>AMERICAN AIRLINES 2016-3 CLASS</t>
  </si>
  <si>
    <t>BLACKSTONE PRIVATE CREDIT FUND   2.560% 06/21/24</t>
  </si>
  <si>
    <t>BOSTON SCIENTIFIC CORPORATION</t>
  </si>
  <si>
    <t>12434K-AA-4</t>
  </si>
  <si>
    <t>12434K-AB-2</t>
  </si>
  <si>
    <t>12563L-AN-7</t>
  </si>
  <si>
    <t>CLI FUNDING VI LLC CLIF_20-3A   2.070% 10/18/45</t>
  </si>
  <si>
    <t>CARRIER GLOBAL CORP</t>
  </si>
  <si>
    <t>172967-MF-5</t>
  </si>
  <si>
    <t>COMCAST CORP   3.300% 04/01/27</t>
  </si>
  <si>
    <t>ENERGY TRANSFER OPERATING LP   2.900% 05/15/25</t>
  </si>
  <si>
    <t>NATIONAL FOOTBALL LEAGUE TRUST NATIONAL FOOTBALL LEAGUE TRUST   3.070% 10/05/24</t>
  </si>
  <si>
    <t>38869A-AA-5</t>
  </si>
  <si>
    <t>1100000045</t>
  </si>
  <si>
    <t>1100000049</t>
  </si>
  <si>
    <t>43283G-AA-0</t>
  </si>
  <si>
    <t>1100000052</t>
  </si>
  <si>
    <t>43284B-AB-8</t>
  </si>
  <si>
    <t>43284B-AC-6</t>
  </si>
  <si>
    <t>1100000056</t>
  </si>
  <si>
    <t>1100000063</t>
  </si>
  <si>
    <t>MVW OWNER TRUST MVWOT_19-1A Series 144A   3.000% 11/20/36</t>
  </si>
  <si>
    <t>MVW OWNER TRUST MVWOT_19-1A Series 144A   3.330% 11/20/36</t>
  </si>
  <si>
    <t>1100000067</t>
  </si>
  <si>
    <t>1100000070</t>
  </si>
  <si>
    <t>1100000074</t>
  </si>
  <si>
    <t>1100000081</t>
  </si>
  <si>
    <t>MICRON TECHNOLOGY INC   4.185% 02/15/27</t>
  </si>
  <si>
    <t>1100000085</t>
  </si>
  <si>
    <t>1100000092</t>
  </si>
  <si>
    <t>OREILLY AUTOMOTIVE INC   3.550% 03/15/26</t>
  </si>
  <si>
    <t>ORANGE LAKE TIMESHARE TRUST ON</t>
  </si>
  <si>
    <t>SCE RECOVERY FUNDING LLC   0.861% 11/15/31</t>
  </si>
  <si>
    <t>SIERRA RECEIVABLES FUNDING CO Series 144A   6.320% 07/20/39</t>
  </si>
  <si>
    <t>83546D-AJ-7</t>
  </si>
  <si>
    <t>SONIC CAPITAL LLC SONIC_21-1A Series 144A   2.636% 08/20/51</t>
  </si>
  <si>
    <t>1100000118</t>
  </si>
  <si>
    <t>TOYOTA MOTOR CREDIT CORP   2.900% 04/17/24</t>
  </si>
  <si>
    <t>TRITON CONTAINER FINANCE LLC T Series 144A   2.110% 09/20/45</t>
  </si>
  <si>
    <t>1100000125</t>
  </si>
  <si>
    <t>1100000129</t>
  </si>
  <si>
    <t>1100000136</t>
  </si>
  <si>
    <t>CBAM CLO MANAGEMENT CBAM_18-5A</t>
  </si>
  <si>
    <t>CIFC FUNDING LTD CIFC_15-1A Series 144A   6.696% 01/22/31</t>
  </si>
  <si>
    <t>1100000143</t>
  </si>
  <si>
    <t>1100000147</t>
  </si>
  <si>
    <t>VENTURE CDO LTD VENTR_20-39A</t>
  </si>
  <si>
    <t>1100000154</t>
  </si>
  <si>
    <t>FRITZ DRAXLMAIER GMGH &amp; CO KG</t>
  </si>
  <si>
    <t>G6764#-AA-0</t>
  </si>
  <si>
    <t>OMEGA LEASING NO 9 LTD OMEGA LEASING (NO. 9) LIMITED   2.400% 10/12/26</t>
  </si>
  <si>
    <t>1100000158</t>
  </si>
  <si>
    <t>A - Nationality - Canadian, Issued in - Canada, Currency - U.S.</t>
  </si>
  <si>
    <t>Total - Preferred Stocks - Part 4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</si>
  <si>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</si>
  <si>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</si>
  <si>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</si>
  <si>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</si>
  <si>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</si>
  <si>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</si>
  <si>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</si>
  <si>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</si>
  <si>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</si>
  <si>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</si>
  <si>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</si>
  <si>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</si>
  <si>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</si>
  <si>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</si>
  <si>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</si>
  <si>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</si>
  <si>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24Q2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</si>
  <si>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</si>
  <si>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</si>
  <si>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</si>
  <si>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</si>
  <si>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</si>
  <si>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</si>
  <si>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</si>
  <si>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</si>
  <si>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</si>
  <si>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</si>
  <si>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</si>
  <si>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</si>
  <si>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6 - see NAIC Instructions</t>
  </si>
  <si>
    <t>912834-NP-9</t>
  </si>
  <si>
    <t>US TREASURY TREASURY STRIP (INT)   0.000% 05/15/44</t>
  </si>
  <si>
    <t>A</t>
  </si>
  <si>
    <t>0309999999</t>
  </si>
  <si>
    <t>BMW US CAPITAL LLC</t>
  </si>
  <si>
    <t>38141G-A8-7</t>
  </si>
  <si>
    <t>MORGAN STANLEY   5.656% 04/18/30</t>
  </si>
  <si>
    <t>94106L-BY-4</t>
  </si>
  <si>
    <t>WESTINGHOUSE AIR BRAKE TECHNOL</t>
  </si>
  <si>
    <t>C - Nationality - Foreign, Issued in - U.S, Currency - U.S.</t>
  </si>
  <si>
    <t>8SVCSVKSGDWMW2QHOH83</t>
  </si>
  <si>
    <t>477921-AA-8</t>
  </si>
  <si>
    <t>JOHNSON CONTROLS INTERNATIONAL</t>
  </si>
  <si>
    <t>Q0182#-AE-8</t>
  </si>
  <si>
    <t>ALINTA ENERGY PTY LTD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</si>
  <si>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</si>
  <si>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</si>
  <si>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</si>
  <si>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</si>
  <si>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</si>
  <si>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C1JO4L7V36XZOIREBT81</t>
  </si>
  <si>
    <t>CENCORA INC.</t>
  </si>
  <si>
    <t>BAXTER INTERNATIONAL INC</t>
  </si>
  <si>
    <t>Y6ZDD9FP4P8JSSJMW954</t>
  </si>
  <si>
    <t>GBX LEASING GBXL_22-1</t>
  </si>
  <si>
    <t>GRAPHIC PACKAGING INTERNATIONA Series 144A   4.750% 07/15/27</t>
  </si>
  <si>
    <t>INGREDION INC   3.200% 10/01/26</t>
  </si>
  <si>
    <t>INTERCONTINENTALEXCHANGE INC   4.350% 06/15/29</t>
  </si>
  <si>
    <t>48242W-AC-0</t>
  </si>
  <si>
    <t>5493005SMYID1D2OY946</t>
  </si>
  <si>
    <t>55400K-AB-1</t>
  </si>
  <si>
    <t>1100000078</t>
  </si>
  <si>
    <t>1100000089</t>
  </si>
  <si>
    <t>1100000096</t>
  </si>
  <si>
    <t>808513-AX-3</t>
  </si>
  <si>
    <t>CHARLES SCHWAB CORP</t>
  </si>
  <si>
    <t>826525-AB-3</t>
  </si>
  <si>
    <t>SIERRA RECEIVABLES FUNDING COM Series 144A   2.820% 05/20/36</t>
  </si>
  <si>
    <t>SIERRA RECEIVABLES FUNDING CO</t>
  </si>
  <si>
    <t>US BANK NATIONAL ASSOCIATION</t>
  </si>
  <si>
    <t>683715-AD-8</t>
  </si>
  <si>
    <t>013822-AE-1</t>
  </si>
  <si>
    <t>5493000UL1QLQLT1VQ42</t>
  </si>
  <si>
    <t>OMEGA LEASING (NO. 9) LIMITED</t>
  </si>
  <si>
    <t>Q3974*-AA-6</t>
  </si>
  <si>
    <t>Total - Common Stocks - Part 4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</si>
  <si>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</si>
  <si>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</si>
  <si>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</si>
  <si>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</si>
  <si>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</si>
  <si>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</si>
  <si>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</si>
  <si>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</si>
  <si>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</si>
  <si>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</si>
  <si>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</si>
  <si>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</si>
  <si>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E</t>
  </si>
  <si>
    <t>EVERGY METRO   5.400% 04/01/34</t>
  </si>
  <si>
    <t>GARTNER INC Series 144A   3.750% 10/01/30</t>
  </si>
  <si>
    <t>HEALTH CARE SERVICE CORP</t>
  </si>
  <si>
    <t>960386-AR-1</t>
  </si>
  <si>
    <t>SMURFIT KAPPA TREASURY UNLIMIT Series 144A   5.438% 04/03/34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</si>
  <si>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</si>
  <si>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</si>
  <si>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</si>
  <si>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</si>
  <si>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</si>
  <si>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</si>
  <si>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</si>
  <si>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023771-R9-1</t>
  </si>
  <si>
    <t>ARBYS FUNDING LLC ARBYS_20-1A Series 144A   3.237% 07/30/50</t>
  </si>
  <si>
    <t>AVIS BUDGET RENTAL CAR FUNDING Series 144A   3.350% 09/22/25</t>
  </si>
  <si>
    <t>BXG RECEIVABLES NOTE TRUST BXG Series 144A   2.490% 02/28/36</t>
  </si>
  <si>
    <t>118230-AT-8</t>
  </si>
  <si>
    <t>15089Q-AN-4</t>
  </si>
  <si>
    <t>20030N-DK-4</t>
  </si>
  <si>
    <t>5493001NEDZNIFRP2R92</t>
  </si>
  <si>
    <t>FORTIVE CORP   3.150% 06/15/26</t>
  </si>
  <si>
    <t>HIN TIMESHARE TRUST HINTT_20-A Series 144A   2.230% 10/09/39</t>
  </si>
  <si>
    <t>HILTON GRAND VACATIONS TRUST H Series 144A   4.300% 01/25/37</t>
  </si>
  <si>
    <t>55389P-AB-5</t>
  </si>
  <si>
    <t>55389P-AC-3</t>
  </si>
  <si>
    <t>55400E-AB-5</t>
  </si>
  <si>
    <t>MASSMUTUAL GLOBAL FUNDING II</t>
  </si>
  <si>
    <t>595112-BP-7</t>
  </si>
  <si>
    <t>MMAF EQUIPMENT FINANCE LLC MMA Series 144A   0.970% 04/09/27</t>
  </si>
  <si>
    <t>826934-AA-9</t>
  </si>
  <si>
    <t>826934-AB-7</t>
  </si>
  <si>
    <t>WP5O65E6BMU84LNO4227</t>
  </si>
  <si>
    <t>TEXTAINER MARINE CONTAINERS LT Series 144A   2.730% 08/21/45</t>
  </si>
  <si>
    <t>UNION PACIFIC RAILROAD CO 2015</t>
  </si>
  <si>
    <t>UNITED AIRLINES 2019-2 CLASS A UNITED AIRLINES 2019-2 CLASS A   2.700% 05/01/32</t>
  </si>
  <si>
    <t>918286-AA-3</t>
  </si>
  <si>
    <t>950739-AA-0</t>
  </si>
  <si>
    <t>WESTLAKE CHEMICAL CORP   3.600% 08/15/26</t>
  </si>
  <si>
    <t>WHEELS FLEET LEASE FUNDING LLC</t>
  </si>
  <si>
    <t>45685N-AA-4</t>
  </si>
  <si>
    <t>TEXTAINER MARINE CONTAINERS LT Series 144A   2.100% 09/20/45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</si>
  <si>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</si>
  <si>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</si>
  <si>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</si>
  <si>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</si>
  <si>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</si>
  <si>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</si>
  <si>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</si>
  <si>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>SCDPT3</t>
  </si>
  <si>
    <t xml:space="preserve">CUSIP Identification </t>
  </si>
  <si>
    <t>254900C5LP6DN9OP9V83</t>
  </si>
  <si>
    <t>US TREASURY</t>
  </si>
  <si>
    <t>{BLANK}</t>
  </si>
  <si>
    <t>0509999999</t>
  </si>
  <si>
    <t>MIAMI INTL ARPT MIAMI-DADE CNTY FLA AVIATION R   3.982% 10/01/41</t>
  </si>
  <si>
    <t>1100000002</t>
  </si>
  <si>
    <t>1100000006</t>
  </si>
  <si>
    <t>CITIBANK NA   5.570% 04/30/34</t>
  </si>
  <si>
    <t>1100000013</t>
  </si>
  <si>
    <t>46647P-EH-5</t>
  </si>
  <si>
    <t>8I5DZWZKVSZI1NUHU748</t>
  </si>
  <si>
    <t>502431-AT-6</t>
  </si>
  <si>
    <t>571903-BG-7</t>
  </si>
  <si>
    <t>1100000020</t>
  </si>
  <si>
    <t>635400LZXFVELZDVP257</t>
  </si>
  <si>
    <t>1100000024</t>
  </si>
  <si>
    <t>67103H-AH-0</t>
  </si>
  <si>
    <t>WASTE MANAGEMENT INC   4.950% 07/03/31</t>
  </si>
  <si>
    <t>1100000031</t>
  </si>
  <si>
    <t>BAE SYSTEMS PLC</t>
  </si>
  <si>
    <t>R0MUWSFPU8MPRO8K5P83</t>
  </si>
  <si>
    <t>ING GROEP NV   5.550% 03/19/35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</si>
  <si>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</si>
  <si>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</si>
  <si>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</si>
  <si>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</si>
  <si>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</si>
  <si>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</si>
  <si>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</si>
  <si>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</si>
  <si>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AMERIPRISE FINANCIAL INC</t>
  </si>
  <si>
    <t>AXIS EQUIPMENT FINANCE RECEIVA Series 144A   5.300% 06/21/28</t>
  </si>
  <si>
    <t>ATHENE GLOBAL FUNDING Series 144A   2.750% 06/25/24</t>
  </si>
  <si>
    <t>ATHENE GLOBAL FUNDING</t>
  </si>
  <si>
    <t>BAXTER INTERNATIONAL INC. BAXTER INTERNATIONAL INC   2.600% 08/15/26</t>
  </si>
  <si>
    <t>CD30XVRLT4QO00B1C706</t>
  </si>
  <si>
    <t>CELANESE US HOLDINGS LLC   6.330% 07/15/29</t>
  </si>
  <si>
    <t>5493008K8W3OKZE54J59</t>
  </si>
  <si>
    <t>HIN TIMESHARE TRUST HINTT_20-A Series 144A   1.390% 10/09/39</t>
  </si>
  <si>
    <t>HILTON GRAND VACATIONS TRUST H</t>
  </si>
  <si>
    <t>43284H-AA-7</t>
  </si>
  <si>
    <t>HGVT_19-AA</t>
  </si>
  <si>
    <t>43284H-AB-5</t>
  </si>
  <si>
    <t>43284H-AC-3</t>
  </si>
  <si>
    <t>MVW OWNER TRUST MVWOT_19-2A</t>
  </si>
  <si>
    <t>55400E-AA-7</t>
  </si>
  <si>
    <t>MARLIN LEASING RECEIVABLES LLC</t>
  </si>
  <si>
    <t>MVW OWNER TRUST MVWOT_23-1 Series 144A   5.420% 10/20/40</t>
  </si>
  <si>
    <t>758750-AF-0</t>
  </si>
  <si>
    <t>1100000100</t>
  </si>
  <si>
    <t>1100000104</t>
  </si>
  <si>
    <t>SIERRA RECEIVABLES FUNDING COM</t>
  </si>
  <si>
    <t>1100000111</t>
  </si>
  <si>
    <t>SIRIUS XM RADIO INC</t>
  </si>
  <si>
    <t>1100000115</t>
  </si>
  <si>
    <t>TOYOTA MOTOR CREDIT CORP</t>
  </si>
  <si>
    <t>1100000122</t>
  </si>
  <si>
    <t>US BANK NA CINCINNATI</t>
  </si>
  <si>
    <t>UNION PACIFIC RAILROAD CO 2015 UNION PACIFIC RAILROAD CO 2015   2.695% 05/12/27</t>
  </si>
  <si>
    <t>90932J-AA-0</t>
  </si>
  <si>
    <t>91159H-HU-7</t>
  </si>
  <si>
    <t>VSE VOI MORTGAGE LLC VSTNA_18- Series 144A   3.560% 02/20/36</t>
  </si>
  <si>
    <t>95058X-AL-2</t>
  </si>
  <si>
    <t>1100000133</t>
  </si>
  <si>
    <t>WILLIS NORTH AMERICA INC   3.600% 05/15/24</t>
  </si>
  <si>
    <t>ALCOA NEDERLAND HOLDING BV Series 144A   5.500% 12/15/27</t>
  </si>
  <si>
    <t>1100000140</t>
  </si>
  <si>
    <t>GALAXY CLO LTD GALXY_15-20A Series 144A   6.586% 04/20/31</t>
  </si>
  <si>
    <t>GALAXY CLO LTD GALXY_15-20A</t>
  </si>
  <si>
    <t>RECKITT BENCKISER TREASURY SER</t>
  </si>
  <si>
    <t>549300HQJI377ZHW7C47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</si>
  <si>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</si>
  <si>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</si>
  <si>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</si>
  <si>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</si>
  <si>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</si>
  <si>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</si>
  <si>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</si>
  <si>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</si>
  <si>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</si>
  <si>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</si>
  <si>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>FEDERAL FARM CREDIT BANK</t>
  </si>
  <si>
    <t>0100000002</t>
  </si>
  <si>
    <t>WELLS FARGO BANK</t>
  </si>
  <si>
    <t>BARCLAYS CAPITAL INC</t>
  </si>
  <si>
    <t>CNA FINANCIAL CORP</t>
  </si>
  <si>
    <t>207597-EN-1</t>
  </si>
  <si>
    <t>MITSUBISHI SECURITIES</t>
  </si>
  <si>
    <t>EVERGY METRO</t>
  </si>
  <si>
    <t>1100000017</t>
  </si>
  <si>
    <t>NORTHWESTERN MUTUAL GLOBAL FUN Series 144A   5.160% 05/28/31</t>
  </si>
  <si>
    <t>OREILLY AUTOMOTIVE INC   3.900% 06/01/29</t>
  </si>
  <si>
    <t>Tax Free Exchange</t>
  </si>
  <si>
    <t>758750-AP-8</t>
  </si>
  <si>
    <t>1100000028</t>
  </si>
  <si>
    <t>WESTINGHOUSE AIR BRAKE TECHNOL WESTINGHOUSE AIR BRAKE TECHNOL   5.611% 03/11/34</t>
  </si>
  <si>
    <t>1100000035</t>
  </si>
  <si>
    <t>83272G-AC-5</t>
  </si>
  <si>
    <t>1100000039</t>
  </si>
  <si>
    <t>902613-BL-1</t>
  </si>
  <si>
    <t>4029999999</t>
  </si>
  <si>
    <t>Total - Preferred Stocks - Part 5</t>
  </si>
  <si>
    <t>5520000000</t>
  </si>
  <si>
    <t>025816-CW-7</t>
  </si>
  <si>
    <t>AMERICAN EXPRESS COMPANY   4.050% 05/03/29</t>
  </si>
  <si>
    <t>AVIS BUDGET RENTAL CAR FUNDING Series 144A   3.550% 09/22/25</t>
  </si>
  <si>
    <t>BXG RECEIVABLES NOTE TRUST BXG SERIES 144A   1.550% 02/28/36</t>
  </si>
  <si>
    <t>05608T-AB-7</t>
  </si>
  <si>
    <t>BEACON CONTAINER FINANCE LLC I Series 144A   2.250% 10/22/46</t>
  </si>
  <si>
    <t>BERRY GLOBAL ESCROW CORPORATIO Series 144A   4.875% 07/15/26</t>
  </si>
  <si>
    <t>BUCKEYE PARTNERS LP</t>
  </si>
  <si>
    <t>12563L-AS-6</t>
  </si>
  <si>
    <t>ENERGY TRANSFER OPERATING LP   4.500% 04/15/24</t>
  </si>
  <si>
    <t>1100000042</t>
  </si>
  <si>
    <t>1100000046</t>
  </si>
  <si>
    <t>HARDWOOD FUNDING LLC</t>
  </si>
  <si>
    <t>1100000053</t>
  </si>
  <si>
    <t>1100000057</t>
  </si>
  <si>
    <t>HILTON GRAND VACATIONS TRUST H Series 144A   2.740% 02/25/39</t>
  </si>
  <si>
    <t>1100000060</t>
  </si>
  <si>
    <t>46266T-AD-0</t>
  </si>
  <si>
    <t>1100000064</t>
  </si>
  <si>
    <t>LAMB WESTON HOLDINGS INC</t>
  </si>
  <si>
    <t>1100000068</t>
  </si>
  <si>
    <t>1100000071</t>
  </si>
  <si>
    <t>MVW OWNER TRUST MVWOT_20-1A Series 144A   1.740% 10/20/37</t>
  </si>
  <si>
    <t>1100000075</t>
  </si>
  <si>
    <t>56540#-AA-3</t>
  </si>
  <si>
    <t>57629W-CE-8</t>
  </si>
  <si>
    <t>MASSMUTUAL GLOBAL FUNDING II   2.750% 06/22/24</t>
  </si>
  <si>
    <t>1100000082</t>
  </si>
  <si>
    <t>NFL VENTURES LP   2.730% 04/15/31</t>
  </si>
  <si>
    <t>NP SPE II LLC NPRL_17-1A Series 144A   3.372% 10/21/47</t>
  </si>
  <si>
    <t>1100000093</t>
  </si>
  <si>
    <t>ORANGE LAKE TIMESHARE TRUST ON Series 144A   3.360% 04/09/38</t>
  </si>
  <si>
    <t>RAYBURN CTRY SEC LLC Series 144A   2.307% 12/01/30</t>
  </si>
  <si>
    <t>82652Q-AB-7</t>
  </si>
  <si>
    <t>1100000108</t>
  </si>
  <si>
    <t>82652Q-AC-5</t>
  </si>
  <si>
    <t>SIERRA RECEIVABLES FUNDING CO Series 144A   1.800% 09/20/38</t>
  </si>
  <si>
    <t>SIRIUS XM RADIO INC Series 144A   3.875% 09/01/31</t>
  </si>
  <si>
    <t>TIF FUNDING II LLC TIF_21-1A</t>
  </si>
  <si>
    <t>1100000119</t>
  </si>
  <si>
    <t>89680H-AA-0</t>
  </si>
  <si>
    <t>1100000126</t>
  </si>
  <si>
    <t>N1GZ7BBF3NP8GI976H15</t>
  </si>
  <si>
    <t>VSE VOI MORTGAGE LLC VSTNA_18-</t>
  </si>
  <si>
    <t>WENDYS FUNDING LLC WEN_21-1A</t>
  </si>
  <si>
    <t>960413-AT-9</t>
  </si>
  <si>
    <t>1100000137</t>
  </si>
  <si>
    <t>ROYAL BANK OF CANADA</t>
  </si>
  <si>
    <t>12807C-AA-1</t>
  </si>
  <si>
    <t>CAL FUNDING IV LTD CAI_20-1A Series 144A   2.220% 09/25/45</t>
  </si>
  <si>
    <t>GLOBAL SC FINANCE SRL SEACO_20</t>
  </si>
  <si>
    <t>1100000144</t>
  </si>
  <si>
    <t>1100000148</t>
  </si>
  <si>
    <t>SENSATA TECHNOLOGIES BV</t>
  </si>
  <si>
    <t>1100000151</t>
  </si>
  <si>
    <t>VENTR_19-37A</t>
  </si>
  <si>
    <t>1100000155</t>
  </si>
  <si>
    <t>FRITZ DRAXLMAIER GMGH &amp; CO KG   5.000% 04/02/24</t>
  </si>
  <si>
    <t>GIP CAPRICORN FINCO PTY LTD   3.110% 12/31/34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</si>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</sst>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mm/dd/yyyy"/>
    <numFmt numFmtId="166" formatCode="#,##0.00;\(#,##0.00\)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164" fontId="1" fillId="0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64" fontId="1" fillId="5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49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centerContinuous" wrapText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166" fontId="0" fillId="0" borderId="0" xfId="0" applyNumberFormat="1"/>
    <xf numFmtId="165" fontId="0" fillId="0" borderId="0" xfId="0" applyNumberFormat="1"/>
    <xf numFmtId="49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2" t="s">
        <v>431</v>
      </c>
      <c s="22" t="s">
        <v>307</v>
      </c>
      <c s="22" t="s">
        <v>432</v>
      </c>
      <c s="22" t="s">
        <v>65</v>
      </c>
    </row>
    <row ht="28.6">
      <c r="C2" s="23" t="s">
        <v>373</v>
      </c>
      <c s="23" t="s">
        <v>892</v>
      </c>
      <c s="23" t="s">
        <v>1011</v>
      </c>
      <c s="23" t="s">
        <v>132</v>
      </c>
    </row>
    <row ht="14.15">
      <c r="B3" s="31" t="s">
        <v>658</v>
      </c>
      <c s="13"/>
      <c s="13"/>
      <c s="13"/>
      <c s="13"/>
      <c s="13"/>
      <c s="13"/>
      <c s="13"/>
      <c s="13"/>
      <c s="13"/>
    </row>
    <row ht="14.15">
      <c r="B4" s="28"/>
      <c s="32" t="s">
        <v>433</v>
      </c>
      <c s="14"/>
      <c s="14"/>
      <c s="14"/>
      <c s="14"/>
      <c s="14"/>
      <c s="14"/>
      <c s="14"/>
      <c s="14"/>
    </row>
    <row ht="14.9">
      <c r="B5" s="28"/>
      <c s="30" t="s">
        <v>893</v>
      </c>
      <c s="14"/>
      <c s="14"/>
      <c s="14"/>
      <c s="14"/>
      <c s="14"/>
      <c s="14"/>
      <c s="14"/>
      <c s="14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</row>
    <row ht="33.05">
      <c r="B7" s="12"/>
      <c s="12"/>
      <c s="12" t="s">
        <v>374</v>
      </c>
      <c s="12" t="s">
        <v>583</v>
      </c>
      <c s="12" t="s">
        <v>375</v>
      </c>
      <c s="12" t="s">
        <v>0</v>
      </c>
      <c s="12" t="s">
        <v>894</v>
      </c>
      <c s="12" t="s">
        <v>895</v>
      </c>
      <c s="12" t="s">
        <v>434</v>
      </c>
      <c s="12" t="s">
        <v>376</v>
      </c>
    </row>
    <row>
      <c r="B8" s="4" t="s">
        <v>308</v>
      </c>
      <c s="4" t="s">
        <v>795</v>
      </c>
      <c s="6">
        <f t="shared" si="0" ref="D8:D13">H8</f>
        <v>2995504601</v>
      </c>
      <c s="15">
        <v>79982070</v>
      </c>
      <c s="15">
        <v>123290043</v>
      </c>
      <c s="15">
        <v>18871105</v>
      </c>
      <c s="16">
        <v>2995504601</v>
      </c>
      <c s="6">
        <f t="shared" si="1" ref="I8:I13">D8+E8-F8+G8</f>
        <v>2971067733</v>
      </c>
      <c s="15"/>
      <c s="16">
        <v>3048919971</v>
      </c>
    </row>
    <row>
      <c r="B9" s="4" t="s">
        <v>584</v>
      </c>
      <c s="4" t="s">
        <v>659</v>
      </c>
      <c s="6">
        <f t="shared" si="0"/>
        <v>1817141481</v>
      </c>
      <c s="15">
        <v>84443120</v>
      </c>
      <c s="15">
        <v>137351835</v>
      </c>
      <c s="15">
        <v>-18060596</v>
      </c>
      <c s="16">
        <v>1817141481</v>
      </c>
      <c s="6">
        <f t="shared" si="1"/>
        <v>1746172170</v>
      </c>
      <c s="15"/>
      <c s="16">
        <v>1814093226</v>
      </c>
    </row>
    <row>
      <c r="B10" s="4" t="s">
        <v>896</v>
      </c>
      <c s="4" t="s">
        <v>585</v>
      </c>
      <c s="6">
        <f t="shared" si="0"/>
        <v>86534197</v>
      </c>
      <c s="15"/>
      <c s="15">
        <v>41096982</v>
      </c>
      <c s="15">
        <v>2997168</v>
      </c>
      <c s="16">
        <v>86534197</v>
      </c>
      <c s="6">
        <f t="shared" si="1"/>
        <v>48434383</v>
      </c>
      <c s="15"/>
      <c s="16">
        <v>85008817</v>
      </c>
    </row>
    <row>
      <c r="B11" s="4" t="s">
        <v>1</v>
      </c>
      <c s="4" t="s">
        <v>507</v>
      </c>
      <c s="6">
        <f t="shared" si="0"/>
        <v>0</v>
      </c>
      <c s="15"/>
      <c s="15"/>
      <c s="15"/>
      <c s="16"/>
      <c s="6">
        <f t="shared" si="1"/>
        <v>0</v>
      </c>
      <c s="15"/>
      <c s="16"/>
    </row>
    <row>
      <c r="B12" s="4" t="s">
        <v>309</v>
      </c>
      <c s="4" t="s">
        <v>436</v>
      </c>
      <c s="6">
        <f t="shared" si="0"/>
        <v>0</v>
      </c>
      <c s="15"/>
      <c s="15"/>
      <c s="15"/>
      <c s="16"/>
      <c s="6">
        <f t="shared" si="1"/>
        <v>0</v>
      </c>
      <c s="15"/>
      <c s="16"/>
    </row>
    <row>
      <c r="B13" s="4" t="s">
        <v>586</v>
      </c>
      <c s="4" t="s">
        <v>310</v>
      </c>
      <c s="6">
        <f t="shared" si="0"/>
        <v>0</v>
      </c>
      <c s="15"/>
      <c s="15"/>
      <c s="15"/>
      <c s="16"/>
      <c s="6">
        <f t="shared" si="1"/>
        <v>0</v>
      </c>
      <c s="15"/>
      <c s="16"/>
    </row>
    <row>
      <c r="B14" s="4" t="s">
        <v>897</v>
      </c>
      <c s="4" t="s">
        <v>587</v>
      </c>
      <c s="6">
        <f t="shared" si="2" ref="D14:K14">SUM(D8:D13)</f>
        <v>4899180279</v>
      </c>
      <c s="6">
        <f t="shared" si="2"/>
        <v>164425190</v>
      </c>
      <c s="6">
        <f t="shared" si="2"/>
        <v>301738860</v>
      </c>
      <c s="6">
        <f t="shared" si="2"/>
        <v>3807677</v>
      </c>
      <c s="6">
        <f t="shared" si="2"/>
        <v>4899180279</v>
      </c>
      <c s="6">
        <f t="shared" si="2"/>
        <v>4765674286</v>
      </c>
      <c s="6">
        <f t="shared" si="2"/>
        <v>0</v>
      </c>
      <c s="6">
        <f t="shared" si="2"/>
        <v>4948022014</v>
      </c>
    </row>
    <row>
      <c r="B15" s="4" t="s">
        <v>2</v>
      </c>
      <c s="4" t="s">
        <v>588</v>
      </c>
      <c s="6">
        <f t="shared" si="3" ref="D15:D20">H15</f>
        <v>0</v>
      </c>
      <c s="15"/>
      <c s="15"/>
      <c s="15"/>
      <c s="16"/>
      <c s="6">
        <f t="shared" si="4" ref="I15:I20">D15+E15-F15+G15</f>
        <v>0</v>
      </c>
      <c s="15"/>
      <c s="16"/>
    </row>
    <row>
      <c r="B16" s="4" t="s">
        <v>311</v>
      </c>
      <c s="4" t="s">
        <v>898</v>
      </c>
      <c s="6">
        <f t="shared" si="3"/>
        <v>0</v>
      </c>
      <c s="15"/>
      <c s="15"/>
      <c s="15"/>
      <c s="16"/>
      <c s="6">
        <f t="shared" si="4"/>
        <v>0</v>
      </c>
      <c s="15"/>
      <c s="16"/>
    </row>
    <row>
      <c r="B17" s="4" t="s">
        <v>899</v>
      </c>
      <c s="4" t="s">
        <v>3</v>
      </c>
      <c s="6">
        <f t="shared" si="3"/>
        <v>0</v>
      </c>
      <c s="15"/>
      <c s="15"/>
      <c s="15"/>
      <c s="16"/>
      <c s="6">
        <f t="shared" si="4"/>
        <v>0</v>
      </c>
      <c s="15"/>
      <c s="16"/>
    </row>
    <row>
      <c r="B18" s="4" t="s">
        <v>4</v>
      </c>
      <c s="4" t="s">
        <v>312</v>
      </c>
      <c s="6">
        <f t="shared" si="3"/>
        <v>0</v>
      </c>
      <c s="15"/>
      <c s="15"/>
      <c s="15"/>
      <c s="16"/>
      <c s="6">
        <f t="shared" si="4"/>
        <v>0</v>
      </c>
      <c s="15"/>
      <c s="16"/>
    </row>
    <row>
      <c r="B19" s="4" t="s">
        <v>313</v>
      </c>
      <c s="4" t="s">
        <v>589</v>
      </c>
      <c s="6">
        <f t="shared" si="3"/>
        <v>0</v>
      </c>
      <c s="15"/>
      <c s="15"/>
      <c s="15"/>
      <c s="16"/>
      <c s="6">
        <f t="shared" si="4"/>
        <v>0</v>
      </c>
      <c s="15"/>
      <c s="16"/>
    </row>
    <row>
      <c r="B20" s="4" t="s">
        <v>590</v>
      </c>
      <c s="4" t="s">
        <v>900</v>
      </c>
      <c s="6">
        <f t="shared" si="3"/>
        <v>0</v>
      </c>
      <c s="15"/>
      <c s="15"/>
      <c s="15"/>
      <c s="16"/>
      <c s="6">
        <f t="shared" si="4"/>
        <v>0</v>
      </c>
      <c s="15"/>
      <c s="16"/>
    </row>
    <row>
      <c r="B21" s="4" t="s">
        <v>901</v>
      </c>
      <c s="4" t="s">
        <v>377</v>
      </c>
      <c s="6">
        <f t="shared" si="5" ref="D21:K21">SUM(D15:D20)</f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</row>
    <row>
      <c r="B22" s="4" t="s">
        <v>5</v>
      </c>
      <c s="10" t="s">
        <v>796</v>
      </c>
      <c s="6">
        <f t="shared" si="6" ref="D22:K22">D14+D21</f>
        <v>4899180279</v>
      </c>
      <c s="6">
        <f t="shared" si="6"/>
        <v>164425190</v>
      </c>
      <c s="6">
        <f t="shared" si="6"/>
        <v>301738860</v>
      </c>
      <c s="6">
        <f t="shared" si="6"/>
        <v>3807677</v>
      </c>
      <c s="6">
        <f t="shared" si="6"/>
        <v>4899180279</v>
      </c>
      <c s="6">
        <f t="shared" si="6"/>
        <v>4765674286</v>
      </c>
      <c s="6">
        <f t="shared" si="6"/>
        <v>0</v>
      </c>
      <c s="6">
        <f t="shared" si="6"/>
        <v>4948022014</v>
      </c>
    </row>
    <row>
      <c r="B23" s="2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SaveAs(8/20/2024-8:01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2" t="s">
        <v>431</v>
      </c>
      <c s="22" t="s">
        <v>307</v>
      </c>
      <c s="22" t="s">
        <v>432</v>
      </c>
      <c s="22" t="s">
        <v>65</v>
      </c>
    </row>
    <row ht="28.6">
      <c r="C2" s="27" t="str">
        <f>EMICO_24Q2_SCDPT1B!Wings_Company_ID</f>
        <v>EMICO</v>
      </c>
      <c s="27" t="str">
        <f>EMICO_24Q2_SCDPT1B!Wings_Statement_ID</f>
        <v>24Q2</v>
      </c>
      <c s="23" t="s">
        <v>1011</v>
      </c>
      <c s="23" t="s">
        <v>1094</v>
      </c>
    </row>
    <row ht="14.15">
      <c r="B3" s="31" t="s">
        <v>658</v>
      </c>
      <c s="13"/>
      <c s="13"/>
      <c s="13"/>
      <c s="13"/>
      <c s="13"/>
      <c s="13"/>
      <c s="13"/>
    </row>
    <row ht="24.25">
      <c r="B4" s="28"/>
      <c s="32" t="s">
        <v>433</v>
      </c>
      <c s="14"/>
      <c s="14"/>
      <c s="14"/>
      <c s="14"/>
      <c s="14"/>
      <c s="14"/>
    </row>
    <row ht="29.1">
      <c r="B5" s="28"/>
      <c s="30" t="s">
        <v>893</v>
      </c>
      <c s="14"/>
      <c s="14"/>
      <c s="14"/>
      <c s="14"/>
      <c s="14"/>
      <c s="14"/>
    </row>
    <row ht="14.15">
      <c r="B6" s="12"/>
      <c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</row>
    <row ht="14.15">
      <c r="B7" s="12"/>
      <c s="12"/>
      <c s="12" t="s">
        <v>133</v>
      </c>
      <c s="12" t="s">
        <v>1012</v>
      </c>
      <c s="12" t="s">
        <v>710</v>
      </c>
      <c s="12" t="s">
        <v>435</v>
      </c>
      <c s="12" t="s">
        <v>210</v>
      </c>
      <c s="12" t="s">
        <v>1095</v>
      </c>
    </row>
    <row>
      <c r="B8" s="4" t="s">
        <v>962</v>
      </c>
      <c s="10" t="s">
        <v>711</v>
      </c>
      <c s="15"/>
      <c s="15"/>
      <c s="15"/>
      <c s="15"/>
      <c s="15"/>
      <c s="15"/>
    </row>
    <row>
      <c r="B9" s="2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SaveAs(8/20/2024-8:01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6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2" t="s">
        <v>431</v>
      </c>
      <c s="22" t="s">
        <v>307</v>
      </c>
      <c s="22" t="s">
        <v>432</v>
      </c>
      <c s="22" t="s">
        <v>65</v>
      </c>
    </row>
    <row ht="19.4">
      <c r="C2" s="27" t="str">
        <f>EMICO_24Q2_SCDPT1B!Wings_Company_ID</f>
        <v>EMICO</v>
      </c>
      <c s="27" t="str">
        <f>EMICO_24Q2_SCDPT1B!Wings_Statement_ID</f>
        <v>24Q2</v>
      </c>
      <c s="23" t="s">
        <v>66</v>
      </c>
      <c s="23" t="s">
        <v>1013</v>
      </c>
    </row>
    <row ht="14.15">
      <c r="B3" s="31" t="s">
        <v>134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4" s="28"/>
      <c s="32" t="s">
        <v>433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9">
      <c r="B5" s="28"/>
      <c s="30" t="s">
        <v>902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10.01</v>
      </c>
      <c s="12">
        <v>10.02</v>
      </c>
      <c s="12">
        <v>10.03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</row>
    <row ht="65.25">
      <c r="B7" s="12"/>
      <c s="12" t="s">
        <v>1014</v>
      </c>
      <c s="12" t="s">
        <v>508</v>
      </c>
      <c s="12" t="s">
        <v>903</v>
      </c>
      <c s="12" t="s">
        <v>660</v>
      </c>
      <c s="12" t="s">
        <v>211</v>
      </c>
      <c s="12" t="s">
        <v>437</v>
      </c>
      <c s="12" t="s">
        <v>378</v>
      </c>
      <c s="12" t="s">
        <v>438</v>
      </c>
      <c s="12" t="s">
        <v>212</v>
      </c>
      <c s="12" t="s">
        <v>661</v>
      </c>
      <c s="12" t="s">
        <v>591</v>
      </c>
      <c s="12" t="s">
        <v>135</v>
      </c>
      <c s="12" t="s">
        <v>136</v>
      </c>
      <c s="12" t="s">
        <v>904</v>
      </c>
      <c s="12" t="s">
        <v>797</v>
      </c>
      <c s="12" t="s">
        <v>137</v>
      </c>
      <c s="12" t="s">
        <v>662</v>
      </c>
      <c s="12" t="s">
        <v>314</v>
      </c>
      <c s="12" t="s">
        <v>663</v>
      </c>
    </row>
    <row>
      <c r="B8" s="8" t="s">
        <v>712</v>
      </c>
      <c s="8" t="s">
        <v>712</v>
      </c>
      <c s="7" t="s">
        <v>712</v>
      </c>
      <c s="7" t="s">
        <v>712</v>
      </c>
      <c s="21" t="s">
        <v>712</v>
      </c>
      <c s="7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</row>
    <row>
      <c r="B9" s="4" t="s">
        <v>798</v>
      </c>
      <c s="4" t="s">
        <v>592</v>
      </c>
      <c s="10" t="s">
        <v>439</v>
      </c>
      <c s="19"/>
      <c s="24">
        <v>45405</v>
      </c>
      <c s="10" t="s">
        <v>138</v>
      </c>
      <c s="9"/>
      <c s="15">
        <v>1563120</v>
      </c>
      <c s="15">
        <v>2000000</v>
      </c>
      <c s="15">
        <v>14758</v>
      </c>
      <c s="19">
        <v>1</v>
      </c>
      <c s="19" t="s">
        <v>6</v>
      </c>
      <c s="19" t="s">
        <v>67</v>
      </c>
      <c s="9"/>
      <c s="4" t="s">
        <v>1015</v>
      </c>
      <c s="10" t="s">
        <v>7</v>
      </c>
      <c s="4" t="s">
        <v>1096</v>
      </c>
      <c s="4" t="s">
        <v>8</v>
      </c>
      <c s="19" t="s">
        <v>905</v>
      </c>
      <c s="26" t="str">
        <f t="shared" si="0" ref="U9:U10"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>1.B FE</v>
      </c>
    </row>
    <row>
      <c r="B10" s="4" t="s">
        <v>1097</v>
      </c>
      <c s="4" t="s">
        <v>906</v>
      </c>
      <c s="10" t="s">
        <v>907</v>
      </c>
      <c s="19"/>
      <c s="24">
        <v>45397</v>
      </c>
      <c s="4" t="s">
        <v>315</v>
      </c>
      <c s="9"/>
      <c s="15">
        <v>4943445</v>
      </c>
      <c s="15">
        <v>13382000</v>
      </c>
      <c s="15"/>
      <c s="19">
        <v>1</v>
      </c>
      <c s="19" t="s">
        <v>908</v>
      </c>
      <c s="19"/>
      <c s="9"/>
      <c s="4" t="s">
        <v>8</v>
      </c>
      <c s="4" t="s">
        <v>1016</v>
      </c>
      <c s="4" t="s">
        <v>799</v>
      </c>
      <c s="4" t="s">
        <v>8</v>
      </c>
      <c s="19" t="s">
        <v>905</v>
      </c>
      <c s="26" t="str">
        <f t="shared" si="0"/>
        <v xml:space="preserve">1.A </v>
      </c>
    </row>
    <row>
      <c r="B11" s="8" t="s">
        <v>712</v>
      </c>
      <c s="17" t="s">
        <v>712</v>
      </c>
      <c s="7" t="s">
        <v>712</v>
      </c>
      <c s="7" t="s">
        <v>712</v>
      </c>
      <c s="21" t="s">
        <v>712</v>
      </c>
      <c s="7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</row>
    <row>
      <c r="B12" s="4" t="s">
        <v>713</v>
      </c>
      <c s="10" t="s">
        <v>714</v>
      </c>
      <c s="9"/>
      <c s="9"/>
      <c s="25"/>
      <c s="9"/>
      <c s="9"/>
      <c s="6">
        <f t="shared" si="1" ref="I12:K12">SUM(I8:I11)</f>
        <v>6506565</v>
      </c>
      <c s="6">
        <f t="shared" si="1"/>
        <v>15382000</v>
      </c>
      <c s="6">
        <f t="shared" si="1"/>
        <v>14758</v>
      </c>
      <c s="9"/>
      <c s="9"/>
      <c s="9"/>
      <c s="9"/>
      <c s="9"/>
      <c s="9"/>
      <c s="9"/>
      <c s="9"/>
      <c s="9"/>
      <c s="9"/>
    </row>
    <row>
      <c r="B13" s="8" t="s">
        <v>712</v>
      </c>
      <c s="17" t="s">
        <v>712</v>
      </c>
      <c s="7" t="s">
        <v>712</v>
      </c>
      <c s="7" t="s">
        <v>712</v>
      </c>
      <c s="21" t="s">
        <v>712</v>
      </c>
      <c s="7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</row>
    <row>
      <c r="B14" s="4" t="s">
        <v>665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CONCATENATE(IF(ISERROR(VLOOKUP(L14,NAICDes2020_ValidationDesc,1,)),"",VLOOKUP(L14,NAICDes2020_LookupDesc,2,)),".",IF(ISERROR(VLOOKUP(M14,NAICDesModifier2020_ValidationDesc,1,)),"",VLOOKUP(M14,NAICDesModifier2020_LookupDesc,2,))," ",IF(ISERROR(VLOOKUP(N14,SVOAdminSymbolSCDBond2020_ValidationDesc,1,)),"",VLOOKUP(N14,SVOAdminSymbolSCDBond2020_LookupDesc,2,)))</f>
        <v xml:space="preserve">. </v>
      </c>
    </row>
    <row>
      <c r="B15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6" s="4" t="s">
        <v>909</v>
      </c>
      <c s="10" t="s">
        <v>510</v>
      </c>
      <c s="2"/>
      <c s="2"/>
      <c s="2"/>
      <c s="2"/>
      <c s="9"/>
      <c s="6">
        <f t="shared" si="2" ref="I16:K16">SUM(I13:I15)</f>
        <v>0</v>
      </c>
      <c s="6">
        <f t="shared" si="2"/>
        <v>0</v>
      </c>
      <c s="6">
        <f t="shared" si="2"/>
        <v>0</v>
      </c>
      <c s="2"/>
      <c s="2"/>
      <c s="2"/>
      <c s="9"/>
      <c s="2"/>
      <c s="2"/>
      <c s="2"/>
      <c s="2"/>
      <c s="2"/>
      <c s="2"/>
    </row>
    <row>
      <c r="B17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8" s="4" t="s">
        <v>800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3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CONCATENATE(IF(ISERROR(VLOOKUP(L18,NAICDes2020_ValidationDesc,1,)),"",VLOOKUP(L18,NAICDes2020_LookupDesc,2,)),".",IF(ISERROR(VLOOKUP(M18,NAICDesModifier2020_ValidationDesc,1,)),"",VLOOKUP(M18,NAICDesModifier2020_LookupDesc,2,))," ",IF(ISERROR(VLOOKUP(N18,SVOAdminSymbolSCDBond2020_ValidationDesc,1,)),"",VLOOKUP(N18,SVOAdminSymbolSCDBond2020_LookupDesc,2,)))</f>
        <v xml:space="preserve">. </v>
      </c>
    </row>
    <row>
      <c r="B19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0" s="4" t="s">
        <v>1018</v>
      </c>
      <c s="10" t="s">
        <v>511</v>
      </c>
      <c s="2"/>
      <c s="2"/>
      <c s="2"/>
      <c s="2"/>
      <c s="9"/>
      <c s="6">
        <f t="shared" si="3" ref="I20:K20">SUM(I17:I19)</f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</row>
    <row>
      <c r="B21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2" s="4" t="s">
        <v>963</v>
      </c>
      <c s="4" t="s">
        <v>1017</v>
      </c>
      <c s="4" t="s">
        <v>8</v>
      </c>
      <c s="19"/>
      <c s="24"/>
      <c s="4" t="s">
        <v>8</v>
      </c>
      <c s="9"/>
      <c s="3"/>
      <c s="3"/>
      <c s="3"/>
      <c s="19"/>
      <c s="19"/>
      <c s="19"/>
      <c s="19"/>
      <c s="4" t="s">
        <v>8</v>
      </c>
      <c s="4" t="s">
        <v>8</v>
      </c>
      <c s="4" t="s">
        <v>8</v>
      </c>
      <c s="4" t="s">
        <v>8</v>
      </c>
      <c s="19"/>
      <c s="26" t="str">
        <f>CONCATENATE(IF(ISERROR(VLOOKUP(L22,NAICDes2020_ValidationDesc,1,)),"",VLOOKUP(L22,NAICDes2020_LookupDesc,2,)),".",IF(ISERROR(VLOOKUP(M22,NAICDesModifier2020_ValidationDesc,1,)),"",VLOOKUP(M22,NAICDesModifier2020_LookupDesc,2,))," ",IF(ISERROR(VLOOKUP(N22,SVOAdminSymbolSCDBond2020_ValidationDesc,1,)),"",VLOOKUP(N22,SVOAdminSymbolSCDBond2020_LookupDesc,2,)))</f>
        <v xml:space="preserve">. </v>
      </c>
    </row>
    <row>
      <c r="B23" s="8" t="s">
        <v>712</v>
      </c>
      <c s="17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1" t="s">
        <v>712</v>
      </c>
      <c s="1" t="s">
        <v>712</v>
      </c>
      <c s="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4" s="4" t="s">
        <v>9</v>
      </c>
      <c s="10" t="s">
        <v>801</v>
      </c>
      <c s="20"/>
      <c s="9"/>
      <c s="25"/>
      <c s="20"/>
      <c s="9"/>
      <c s="6">
        <f t="shared" si="4" ref="I24:K24">SUM(I21:I23)</f>
        <v>0</v>
      </c>
      <c s="6">
        <f t="shared" si="4"/>
        <v>0</v>
      </c>
      <c s="6">
        <f t="shared" si="4"/>
        <v>0</v>
      </c>
      <c s="9"/>
      <c s="9"/>
      <c s="9"/>
      <c s="9"/>
      <c s="20"/>
      <c s="20"/>
      <c s="20"/>
      <c s="20"/>
      <c s="9"/>
      <c s="9"/>
    </row>
    <row>
      <c r="B25" s="8" t="s">
        <v>712</v>
      </c>
      <c s="17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6" s="4" t="s">
        <v>213</v>
      </c>
      <c s="4" t="s">
        <v>802</v>
      </c>
      <c s="10" t="s">
        <v>1019</v>
      </c>
      <c s="19"/>
      <c s="24">
        <v>45400</v>
      </c>
      <c s="4" t="s">
        <v>1098</v>
      </c>
      <c s="9"/>
      <c s="15">
        <v>829600</v>
      </c>
      <c s="15">
        <v>1000000</v>
      </c>
      <c s="15">
        <v>2323</v>
      </c>
      <c s="19">
        <v>1</v>
      </c>
      <c s="19" t="s">
        <v>964</v>
      </c>
      <c s="19" t="s">
        <v>67</v>
      </c>
      <c s="19" t="s">
        <v>715</v>
      </c>
      <c s="4" t="s">
        <v>8</v>
      </c>
      <c s="4" t="s">
        <v>139</v>
      </c>
      <c s="10" t="s">
        <v>803</v>
      </c>
      <c s="4" t="s">
        <v>8</v>
      </c>
      <c s="19" t="s">
        <v>905</v>
      </c>
      <c s="26" t="str">
        <f>CONCATENATE(IF(ISERROR(VLOOKUP(L26,NAICDes2020_ValidationDesc,1,)),"",VLOOKUP(L26,NAICDes2020_LookupDesc,2,)),".",IF(ISERROR(VLOOKUP(M26,NAICDesModifier2020_ValidationDesc,1,)),"",VLOOKUP(M26,NAICDesModifier2020_LookupDesc,2,))," ",IF(ISERROR(VLOOKUP(N26,SVOAdminSymbolSCDBond2020_ValidationDesc,1,)),"",VLOOKUP(N26,SVOAdminSymbolSCDBond2020_LookupDesc,2,)))</f>
        <v>1.E FE</v>
      </c>
    </row>
    <row>
      <c r="B27" s="8" t="s">
        <v>712</v>
      </c>
      <c s="17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8" s="4" t="s">
        <v>140</v>
      </c>
      <c s="10" t="s">
        <v>141</v>
      </c>
      <c s="20"/>
      <c s="9"/>
      <c s="25"/>
      <c s="20"/>
      <c s="9"/>
      <c s="6">
        <f t="shared" si="5" ref="I28:K28">SUM(I25:I27)</f>
        <v>829600</v>
      </c>
      <c s="6">
        <f t="shared" si="5"/>
        <v>1000000</v>
      </c>
      <c s="6">
        <f t="shared" si="5"/>
        <v>2323</v>
      </c>
      <c s="9"/>
      <c s="9"/>
      <c s="9"/>
      <c s="9"/>
      <c s="20"/>
      <c s="20"/>
      <c s="20"/>
      <c s="20"/>
      <c s="9"/>
      <c s="9"/>
    </row>
    <row>
      <c r="B29" s="8" t="s">
        <v>712</v>
      </c>
      <c s="17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30" s="4" t="s">
        <v>716</v>
      </c>
      <c s="4" t="s">
        <v>317</v>
      </c>
      <c s="10" t="s">
        <v>214</v>
      </c>
      <c s="19"/>
      <c s="24">
        <v>45461</v>
      </c>
      <c s="10" t="s">
        <v>10</v>
      </c>
      <c s="9"/>
      <c s="15">
        <v>2994780</v>
      </c>
      <c s="15">
        <v>3000000</v>
      </c>
      <c s="15"/>
      <c s="19">
        <v>1</v>
      </c>
      <c s="19" t="s">
        <v>68</v>
      </c>
      <c s="19" t="s">
        <v>67</v>
      </c>
      <c s="9"/>
      <c s="4" t="s">
        <v>8</v>
      </c>
      <c s="4" t="s">
        <v>215</v>
      </c>
      <c s="4" t="s">
        <v>216</v>
      </c>
      <c s="4" t="s">
        <v>8</v>
      </c>
      <c s="19" t="s">
        <v>905</v>
      </c>
      <c s="26" t="str">
        <f t="shared" si="6" ref="U30:U69">CONCATENATE(IF(ISERROR(VLOOKUP(L30,NAICDes2020_ValidationDesc,1,)),"",VLOOKUP(L30,NAICDes2020_LookupDesc,2,)),".",IF(ISERROR(VLOOKUP(M30,NAICDesModifier2020_ValidationDesc,1,)),"",VLOOKUP(M30,NAICDesModifier2020_LookupDesc,2,))," ",IF(ISERROR(VLOOKUP(N30,SVOAdminSymbolSCDBond2020_ValidationDesc,1,)),"",VLOOKUP(N30,SVOAdminSymbolSCDBond2020_LookupDesc,2,)))</f>
        <v>1.F FE</v>
      </c>
    </row>
    <row>
      <c r="B31" s="4" t="s">
        <v>1020</v>
      </c>
      <c s="4" t="s">
        <v>69</v>
      </c>
      <c s="10" t="s">
        <v>666</v>
      </c>
      <c s="19"/>
      <c s="24">
        <v>45404</v>
      </c>
      <c s="4" t="s">
        <v>1099</v>
      </c>
      <c s="9"/>
      <c s="15">
        <v>5000000</v>
      </c>
      <c s="15">
        <v>5000000</v>
      </c>
      <c s="15"/>
      <c s="19">
        <v>1</v>
      </c>
      <c s="19" t="s">
        <v>68</v>
      </c>
      <c s="19" t="s">
        <v>67</v>
      </c>
      <c s="9"/>
      <c s="4" t="s">
        <v>70</v>
      </c>
      <c s="4" t="s">
        <v>379</v>
      </c>
      <c s="4" t="s">
        <v>8</v>
      </c>
      <c s="4" t="s">
        <v>8</v>
      </c>
      <c s="19" t="s">
        <v>905</v>
      </c>
      <c s="26" t="str">
        <f t="shared" si="6"/>
        <v>1.F FE</v>
      </c>
    </row>
    <row>
      <c r="B32" s="4" t="s">
        <v>142</v>
      </c>
      <c s="4" t="s">
        <v>512</v>
      </c>
      <c s="10" t="s">
        <v>440</v>
      </c>
      <c s="19"/>
      <c s="24">
        <v>45407</v>
      </c>
      <c s="4" t="s">
        <v>513</v>
      </c>
      <c s="9"/>
      <c s="15">
        <v>6290505</v>
      </c>
      <c s="15">
        <v>6500000</v>
      </c>
      <c s="15">
        <v>22960</v>
      </c>
      <c s="19">
        <v>1</v>
      </c>
      <c s="19" t="s">
        <v>68</v>
      </c>
      <c s="19" t="s">
        <v>67</v>
      </c>
      <c s="9"/>
      <c s="4" t="s">
        <v>71</v>
      </c>
      <c s="4" t="s">
        <v>910</v>
      </c>
      <c s="4" t="s">
        <v>216</v>
      </c>
      <c s="4" t="s">
        <v>8</v>
      </c>
      <c s="19" t="s">
        <v>905</v>
      </c>
      <c s="26" t="str">
        <f t="shared" si="6"/>
        <v>1.F FE</v>
      </c>
    </row>
    <row>
      <c r="B33" s="4" t="s">
        <v>441</v>
      </c>
      <c s="4" t="s">
        <v>218</v>
      </c>
      <c s="10" t="s">
        <v>717</v>
      </c>
      <c s="19"/>
      <c s="24">
        <v>45398</v>
      </c>
      <c s="4" t="s">
        <v>315</v>
      </c>
      <c s="9"/>
      <c s="15">
        <v>3428530</v>
      </c>
      <c s="15">
        <v>4081000</v>
      </c>
      <c s="15">
        <v>8978</v>
      </c>
      <c s="19">
        <v>2</v>
      </c>
      <c s="19" t="s">
        <v>908</v>
      </c>
      <c s="19" t="s">
        <v>67</v>
      </c>
      <c s="9"/>
      <c s="4" t="s">
        <v>8</v>
      </c>
      <c s="4" t="s">
        <v>219</v>
      </c>
      <c s="4" t="s">
        <v>8</v>
      </c>
      <c s="4" t="s">
        <v>8</v>
      </c>
      <c s="19" t="s">
        <v>905</v>
      </c>
      <c s="26" t="str">
        <f t="shared" si="6"/>
        <v>2.A FE</v>
      </c>
    </row>
    <row>
      <c r="B34" s="4" t="s">
        <v>718</v>
      </c>
      <c s="4" t="s">
        <v>443</v>
      </c>
      <c s="10" t="s">
        <v>72</v>
      </c>
      <c s="19"/>
      <c s="24">
        <v>45392</v>
      </c>
      <c s="4" t="s">
        <v>1098</v>
      </c>
      <c s="9"/>
      <c s="15">
        <v>4772200</v>
      </c>
      <c s="15">
        <v>5000000</v>
      </c>
      <c s="15">
        <v>44844</v>
      </c>
      <c s="19">
        <v>2</v>
      </c>
      <c s="19" t="s">
        <v>908</v>
      </c>
      <c s="19" t="s">
        <v>67</v>
      </c>
      <c s="9"/>
      <c s="4" t="s">
        <v>380</v>
      </c>
      <c s="4" t="s">
        <v>1100</v>
      </c>
      <c s="4" t="s">
        <v>8</v>
      </c>
      <c s="4" t="s">
        <v>8</v>
      </c>
      <c s="19" t="s">
        <v>905</v>
      </c>
      <c s="26" t="str">
        <f t="shared" si="6"/>
        <v>2.A FE</v>
      </c>
    </row>
    <row>
      <c r="B35" s="4" t="s">
        <v>1021</v>
      </c>
      <c s="4" t="s">
        <v>444</v>
      </c>
      <c s="10" t="s">
        <v>1022</v>
      </c>
      <c s="19"/>
      <c s="24">
        <v>45405</v>
      </c>
      <c s="4" t="s">
        <v>315</v>
      </c>
      <c s="9"/>
      <c s="15">
        <v>5000000</v>
      </c>
      <c s="15">
        <v>5000000</v>
      </c>
      <c s="15"/>
      <c s="19">
        <v>1</v>
      </c>
      <c s="19" t="s">
        <v>964</v>
      </c>
      <c s="19" t="s">
        <v>67</v>
      </c>
      <c s="9"/>
      <c s="4" t="s">
        <v>8</v>
      </c>
      <c s="4" t="s">
        <v>220</v>
      </c>
      <c s="4" t="s">
        <v>8</v>
      </c>
      <c s="4" t="s">
        <v>8</v>
      </c>
      <c s="19" t="s">
        <v>905</v>
      </c>
      <c s="26" t="str">
        <f t="shared" si="6"/>
        <v>1.E FE</v>
      </c>
    </row>
    <row>
      <c r="B36" s="4" t="s">
        <v>143</v>
      </c>
      <c s="4" t="s">
        <v>1101</v>
      </c>
      <c s="10" t="s">
        <v>11</v>
      </c>
      <c s="19"/>
      <c s="24">
        <v>45405</v>
      </c>
      <c s="4" t="s">
        <v>1102</v>
      </c>
      <c s="9"/>
      <c s="15">
        <v>4023800</v>
      </c>
      <c s="15">
        <v>5000000</v>
      </c>
      <c s="15">
        <v>32458</v>
      </c>
      <c s="19">
        <v>1</v>
      </c>
      <c s="19" t="s">
        <v>964</v>
      </c>
      <c s="19" t="s">
        <v>67</v>
      </c>
      <c s="9"/>
      <c s="4" t="s">
        <v>593</v>
      </c>
      <c s="10" t="s">
        <v>594</v>
      </c>
      <c s="10" t="s">
        <v>144</v>
      </c>
      <c s="4" t="s">
        <v>8</v>
      </c>
      <c s="19" t="s">
        <v>905</v>
      </c>
      <c s="26" t="str">
        <f t="shared" si="6"/>
        <v>1.E FE</v>
      </c>
    </row>
    <row>
      <c r="B37" s="4" t="s">
        <v>514</v>
      </c>
      <c s="4" t="s">
        <v>221</v>
      </c>
      <c s="10" t="s">
        <v>12</v>
      </c>
      <c s="19"/>
      <c s="24">
        <v>45392</v>
      </c>
      <c s="4" t="s">
        <v>222</v>
      </c>
      <c s="9"/>
      <c s="15">
        <v>4921400</v>
      </c>
      <c s="15">
        <v>5000000</v>
      </c>
      <c s="15"/>
      <c s="19">
        <v>2</v>
      </c>
      <c s="19" t="s">
        <v>6</v>
      </c>
      <c s="19" t="s">
        <v>67</v>
      </c>
      <c s="9"/>
      <c s="4" t="s">
        <v>223</v>
      </c>
      <c s="4" t="s">
        <v>445</v>
      </c>
      <c s="4" t="s">
        <v>8</v>
      </c>
      <c s="4" t="s">
        <v>8</v>
      </c>
      <c s="19" t="s">
        <v>905</v>
      </c>
      <c s="26" t="str">
        <f t="shared" si="6"/>
        <v>2.B FE</v>
      </c>
    </row>
    <row>
      <c r="B38" s="4" t="s">
        <v>804</v>
      </c>
      <c s="4" t="s">
        <v>667</v>
      </c>
      <c s="10" t="s">
        <v>965</v>
      </c>
      <c s="19"/>
      <c s="24">
        <v>45405</v>
      </c>
      <c s="4" t="s">
        <v>1098</v>
      </c>
      <c s="9"/>
      <c s="15">
        <v>4929700</v>
      </c>
      <c s="15">
        <v>5000000</v>
      </c>
      <c s="15">
        <v>15000</v>
      </c>
      <c s="19">
        <v>1</v>
      </c>
      <c s="19" t="s">
        <v>68</v>
      </c>
      <c s="19" t="s">
        <v>67</v>
      </c>
      <c s="9"/>
      <c s="4" t="s">
        <v>446</v>
      </c>
      <c s="4" t="s">
        <v>1103</v>
      </c>
      <c s="4" t="s">
        <v>8</v>
      </c>
      <c s="4" t="s">
        <v>8</v>
      </c>
      <c s="19" t="s">
        <v>905</v>
      </c>
      <c s="26" t="str">
        <f t="shared" si="6"/>
        <v>1.F FE</v>
      </c>
    </row>
    <row>
      <c r="B39" s="4" t="s">
        <v>145</v>
      </c>
      <c s="4" t="s">
        <v>668</v>
      </c>
      <c s="10" t="s">
        <v>966</v>
      </c>
      <c s="19"/>
      <c s="24">
        <v>45457</v>
      </c>
      <c s="4" t="s">
        <v>381</v>
      </c>
      <c s="9"/>
      <c s="15">
        <v>2256250</v>
      </c>
      <c s="15">
        <v>2500000</v>
      </c>
      <c s="15">
        <v>19792</v>
      </c>
      <c s="19">
        <v>2</v>
      </c>
      <c s="19" t="s">
        <v>319</v>
      </c>
      <c s="19" t="s">
        <v>67</v>
      </c>
      <c s="9"/>
      <c s="4" t="s">
        <v>447</v>
      </c>
      <c s="4" t="s">
        <v>382</v>
      </c>
      <c s="4" t="s">
        <v>216</v>
      </c>
      <c s="4" t="s">
        <v>8</v>
      </c>
      <c s="19" t="s">
        <v>905</v>
      </c>
      <c s="26" t="str">
        <f t="shared" si="6"/>
        <v>2.C FE</v>
      </c>
    </row>
    <row>
      <c r="B40" s="4" t="s">
        <v>448</v>
      </c>
      <c s="4" t="s">
        <v>911</v>
      </c>
      <c s="10" t="s">
        <v>225</v>
      </c>
      <c s="19"/>
      <c s="24">
        <v>45400</v>
      </c>
      <c s="4" t="s">
        <v>381</v>
      </c>
      <c s="9"/>
      <c s="15">
        <v>3000000</v>
      </c>
      <c s="15">
        <v>3000000</v>
      </c>
      <c s="15"/>
      <c s="19">
        <v>1</v>
      </c>
      <c s="19" t="s">
        <v>68</v>
      </c>
      <c s="19" t="s">
        <v>67</v>
      </c>
      <c s="9"/>
      <c s="4" t="s">
        <v>805</v>
      </c>
      <c s="10" t="s">
        <v>146</v>
      </c>
      <c s="4" t="s">
        <v>8</v>
      </c>
      <c s="4" t="s">
        <v>8</v>
      </c>
      <c s="19" t="s">
        <v>905</v>
      </c>
      <c s="26" t="str">
        <f t="shared" si="6"/>
        <v>1.F FE</v>
      </c>
    </row>
    <row>
      <c r="B41" s="4" t="s">
        <v>719</v>
      </c>
      <c s="4" t="s">
        <v>73</v>
      </c>
      <c s="10" t="s">
        <v>383</v>
      </c>
      <c s="19"/>
      <c s="24">
        <v>45448</v>
      </c>
      <c s="10" t="s">
        <v>720</v>
      </c>
      <c s="9"/>
      <c s="15">
        <v>4997750</v>
      </c>
      <c s="15">
        <v>5000000</v>
      </c>
      <c s="15"/>
      <c s="19">
        <v>1</v>
      </c>
      <c s="19" t="s">
        <v>964</v>
      </c>
      <c s="19" t="s">
        <v>67</v>
      </c>
      <c s="9"/>
      <c s="4" t="s">
        <v>8</v>
      </c>
      <c s="4" t="s">
        <v>967</v>
      </c>
      <c s="4" t="s">
        <v>216</v>
      </c>
      <c s="4" t="s">
        <v>8</v>
      </c>
      <c s="19" t="s">
        <v>905</v>
      </c>
      <c s="26" t="str">
        <f t="shared" si="6"/>
        <v>1.E FE</v>
      </c>
    </row>
    <row>
      <c r="B42" s="4" t="s">
        <v>1023</v>
      </c>
      <c s="4" t="s">
        <v>74</v>
      </c>
      <c s="10" t="s">
        <v>721</v>
      </c>
      <c s="19"/>
      <c s="24">
        <v>45406</v>
      </c>
      <c s="4" t="s">
        <v>1099</v>
      </c>
      <c s="9"/>
      <c s="15">
        <v>3826614</v>
      </c>
      <c s="15">
        <v>4685000</v>
      </c>
      <c s="15">
        <v>12272</v>
      </c>
      <c s="19">
        <v>2</v>
      </c>
      <c s="19" t="s">
        <v>908</v>
      </c>
      <c s="19" t="s">
        <v>67</v>
      </c>
      <c s="9"/>
      <c s="4" t="s">
        <v>806</v>
      </c>
      <c s="4" t="s">
        <v>595</v>
      </c>
      <c s="4" t="s">
        <v>75</v>
      </c>
      <c s="4" t="s">
        <v>8</v>
      </c>
      <c s="19" t="s">
        <v>905</v>
      </c>
      <c s="26" t="str">
        <f t="shared" si="6"/>
        <v>2.A FE</v>
      </c>
    </row>
    <row>
      <c r="B43" s="4" t="s">
        <v>147</v>
      </c>
      <c s="4" t="s">
        <v>320</v>
      </c>
      <c s="10" t="s">
        <v>226</v>
      </c>
      <c s="19"/>
      <c s="24">
        <v>45405</v>
      </c>
      <c s="4" t="s">
        <v>381</v>
      </c>
      <c s="9"/>
      <c s="15">
        <v>3300798</v>
      </c>
      <c s="15">
        <v>3250000</v>
      </c>
      <c s="15">
        <v>47396</v>
      </c>
      <c s="19">
        <v>2</v>
      </c>
      <c s="19" t="s">
        <v>319</v>
      </c>
      <c s="19" t="s">
        <v>67</v>
      </c>
      <c s="9"/>
      <c s="4" t="s">
        <v>596</v>
      </c>
      <c s="4" t="s">
        <v>321</v>
      </c>
      <c s="4" t="s">
        <v>8</v>
      </c>
      <c s="4" t="s">
        <v>8</v>
      </c>
      <c s="19" t="s">
        <v>905</v>
      </c>
      <c s="26" t="str">
        <f t="shared" si="6"/>
        <v>2.C FE</v>
      </c>
    </row>
    <row>
      <c r="B44" s="4" t="s">
        <v>449</v>
      </c>
      <c s="4" t="s">
        <v>1024</v>
      </c>
      <c s="10" t="s">
        <v>807</v>
      </c>
      <c s="19"/>
      <c s="24">
        <v>45397</v>
      </c>
      <c s="10" t="s">
        <v>720</v>
      </c>
      <c s="9"/>
      <c s="15">
        <v>5000000</v>
      </c>
      <c s="15">
        <v>5000000</v>
      </c>
      <c s="15"/>
      <c s="19">
        <v>1</v>
      </c>
      <c s="19" t="s">
        <v>964</v>
      </c>
      <c s="19" t="s">
        <v>67</v>
      </c>
      <c s="9"/>
      <c s="4" t="s">
        <v>1025</v>
      </c>
      <c s="4" t="s">
        <v>148</v>
      </c>
      <c s="4" t="s">
        <v>8</v>
      </c>
      <c s="4" t="s">
        <v>8</v>
      </c>
      <c s="19" t="s">
        <v>905</v>
      </c>
      <c s="26" t="str">
        <f t="shared" si="6"/>
        <v>1.E FE</v>
      </c>
    </row>
    <row>
      <c r="B45" s="4" t="s">
        <v>722</v>
      </c>
      <c s="4" t="s">
        <v>1026</v>
      </c>
      <c s="10" t="s">
        <v>13</v>
      </c>
      <c s="19"/>
      <c s="24">
        <v>45401</v>
      </c>
      <c s="4" t="s">
        <v>227</v>
      </c>
      <c s="9"/>
      <c s="15">
        <v>4856860</v>
      </c>
      <c s="15">
        <v>5000000</v>
      </c>
      <c s="15">
        <v>26250</v>
      </c>
      <c s="19">
        <v>2</v>
      </c>
      <c s="19" t="s">
        <v>6</v>
      </c>
      <c s="19" t="s">
        <v>67</v>
      </c>
      <c s="9"/>
      <c s="4" t="s">
        <v>384</v>
      </c>
      <c s="4" t="s">
        <v>597</v>
      </c>
      <c s="4" t="s">
        <v>8</v>
      </c>
      <c s="4" t="s">
        <v>8</v>
      </c>
      <c s="19" t="s">
        <v>905</v>
      </c>
      <c s="26" t="str">
        <f t="shared" si="6"/>
        <v>2.B FE</v>
      </c>
    </row>
    <row>
      <c r="B46" s="4" t="s">
        <v>1104</v>
      </c>
      <c s="4" t="s">
        <v>1027</v>
      </c>
      <c s="10" t="s">
        <v>808</v>
      </c>
      <c s="19"/>
      <c s="24">
        <v>45406</v>
      </c>
      <c s="4" t="s">
        <v>227</v>
      </c>
      <c s="9"/>
      <c s="15">
        <v>2527650</v>
      </c>
      <c s="15">
        <v>3000000</v>
      </c>
      <c s="15">
        <v>2375</v>
      </c>
      <c s="19">
        <v>2</v>
      </c>
      <c s="19" t="s">
        <v>6</v>
      </c>
      <c s="19" t="s">
        <v>67</v>
      </c>
      <c s="9"/>
      <c s="4" t="s">
        <v>14</v>
      </c>
      <c s="10" t="s">
        <v>15</v>
      </c>
      <c s="4" t="s">
        <v>8</v>
      </c>
      <c s="4" t="s">
        <v>8</v>
      </c>
      <c s="19" t="s">
        <v>905</v>
      </c>
      <c s="26" t="str">
        <f t="shared" si="6"/>
        <v>2.B FE</v>
      </c>
    </row>
    <row>
      <c r="B47" s="4" t="s">
        <v>228</v>
      </c>
      <c s="4" t="s">
        <v>385</v>
      </c>
      <c s="10" t="s">
        <v>598</v>
      </c>
      <c s="19"/>
      <c s="24">
        <v>45392</v>
      </c>
      <c s="4" t="s">
        <v>222</v>
      </c>
      <c s="9"/>
      <c s="15">
        <v>3044970</v>
      </c>
      <c s="15">
        <v>3000000</v>
      </c>
      <c s="15">
        <v>30844</v>
      </c>
      <c s="19">
        <v>2</v>
      </c>
      <c s="19" t="s">
        <v>319</v>
      </c>
      <c s="19" t="s">
        <v>67</v>
      </c>
      <c s="9"/>
      <c s="4" t="s">
        <v>809</v>
      </c>
      <c s="4" t="s">
        <v>723</v>
      </c>
      <c s="4" t="s">
        <v>8</v>
      </c>
      <c s="4" t="s">
        <v>8</v>
      </c>
      <c s="19" t="s">
        <v>905</v>
      </c>
      <c s="26" t="str">
        <f t="shared" si="6"/>
        <v>2.C FE</v>
      </c>
    </row>
    <row>
      <c r="B48" s="4" t="s">
        <v>515</v>
      </c>
      <c s="4" t="s">
        <v>450</v>
      </c>
      <c s="10" t="s">
        <v>912</v>
      </c>
      <c s="19"/>
      <c s="24">
        <v>45399</v>
      </c>
      <c s="4" t="s">
        <v>222</v>
      </c>
      <c s="9"/>
      <c s="15">
        <v>5000000</v>
      </c>
      <c s="15">
        <v>5000000</v>
      </c>
      <c s="15"/>
      <c s="19">
        <v>1</v>
      </c>
      <c s="19" t="s">
        <v>964</v>
      </c>
      <c s="19" t="s">
        <v>67</v>
      </c>
      <c s="9"/>
      <c s="4" t="s">
        <v>229</v>
      </c>
      <c s="4" t="s">
        <v>222</v>
      </c>
      <c s="4" t="s">
        <v>8</v>
      </c>
      <c s="4" t="s">
        <v>8</v>
      </c>
      <c s="19" t="s">
        <v>905</v>
      </c>
      <c s="26" t="str">
        <f t="shared" si="6"/>
        <v>1.E FE</v>
      </c>
    </row>
    <row>
      <c r="B49" s="4" t="s">
        <v>1028</v>
      </c>
      <c s="4" t="s">
        <v>230</v>
      </c>
      <c s="10" t="s">
        <v>16</v>
      </c>
      <c s="19"/>
      <c s="24">
        <v>45401</v>
      </c>
      <c s="4" t="s">
        <v>516</v>
      </c>
      <c s="9"/>
      <c s="15">
        <v>4890790</v>
      </c>
      <c s="15">
        <v>5000000</v>
      </c>
      <c s="15">
        <v>19167</v>
      </c>
      <c s="19">
        <v>2</v>
      </c>
      <c s="19" t="s">
        <v>6</v>
      </c>
      <c s="19" t="s">
        <v>67</v>
      </c>
      <c s="9"/>
      <c s="4" t="s">
        <v>451</v>
      </c>
      <c s="4" t="s">
        <v>599</v>
      </c>
      <c s="4" t="s">
        <v>8</v>
      </c>
      <c s="4" t="s">
        <v>8</v>
      </c>
      <c s="19" t="s">
        <v>905</v>
      </c>
      <c s="26" t="str">
        <f t="shared" si="6"/>
        <v>2.B FE</v>
      </c>
    </row>
    <row>
      <c r="B50" s="4" t="s">
        <v>149</v>
      </c>
      <c s="4" t="s">
        <v>150</v>
      </c>
      <c s="10" t="s">
        <v>1105</v>
      </c>
      <c s="19"/>
      <c s="24">
        <v>45432</v>
      </c>
      <c s="10" t="s">
        <v>10</v>
      </c>
      <c s="9"/>
      <c s="15">
        <v>9997100</v>
      </c>
      <c s="15">
        <v>10000000</v>
      </c>
      <c s="15"/>
      <c s="19">
        <v>1</v>
      </c>
      <c s="19" t="s">
        <v>908</v>
      </c>
      <c s="19" t="s">
        <v>67</v>
      </c>
      <c s="9"/>
      <c s="4" t="s">
        <v>1029</v>
      </c>
      <c s="10" t="s">
        <v>517</v>
      </c>
      <c s="4" t="s">
        <v>216</v>
      </c>
      <c s="4" t="s">
        <v>8</v>
      </c>
      <c s="19" t="s">
        <v>905</v>
      </c>
      <c s="26" t="str">
        <f t="shared" si="6"/>
        <v>1.A FE</v>
      </c>
    </row>
    <row>
      <c r="B51" s="4" t="s">
        <v>452</v>
      </c>
      <c s="4" t="s">
        <v>724</v>
      </c>
      <c s="10" t="s">
        <v>17</v>
      </c>
      <c s="19"/>
      <c s="24">
        <v>45390</v>
      </c>
      <c s="10" t="s">
        <v>10</v>
      </c>
      <c s="9"/>
      <c s="15">
        <v>4994400</v>
      </c>
      <c s="15">
        <v>5000000</v>
      </c>
      <c s="15"/>
      <c s="19">
        <v>2</v>
      </c>
      <c s="19" t="s">
        <v>908</v>
      </c>
      <c s="19" t="s">
        <v>67</v>
      </c>
      <c s="9"/>
      <c s="4" t="s">
        <v>8</v>
      </c>
      <c s="4" t="s">
        <v>725</v>
      </c>
      <c s="4" t="s">
        <v>216</v>
      </c>
      <c s="4" t="s">
        <v>8</v>
      </c>
      <c s="19" t="s">
        <v>905</v>
      </c>
      <c s="26" t="str">
        <f t="shared" si="6"/>
        <v>2.A FE</v>
      </c>
    </row>
    <row>
      <c r="B52" s="4" t="s">
        <v>726</v>
      </c>
      <c s="4" t="s">
        <v>727</v>
      </c>
      <c s="10" t="s">
        <v>601</v>
      </c>
      <c s="19"/>
      <c s="24">
        <v>45390</v>
      </c>
      <c s="10" t="s">
        <v>10</v>
      </c>
      <c s="9"/>
      <c s="15">
        <v>2496600</v>
      </c>
      <c s="15">
        <v>2500000</v>
      </c>
      <c s="15"/>
      <c s="19">
        <v>2</v>
      </c>
      <c s="19" t="s">
        <v>908</v>
      </c>
      <c s="19" t="s">
        <v>67</v>
      </c>
      <c s="9"/>
      <c s="4" t="s">
        <v>8</v>
      </c>
      <c s="4" t="s">
        <v>725</v>
      </c>
      <c s="4" t="s">
        <v>216</v>
      </c>
      <c s="4" t="s">
        <v>8</v>
      </c>
      <c s="19" t="s">
        <v>905</v>
      </c>
      <c s="26" t="str">
        <f t="shared" si="6"/>
        <v>2.A FE</v>
      </c>
    </row>
    <row>
      <c r="B53" s="4" t="s">
        <v>1030</v>
      </c>
      <c s="4" t="s">
        <v>1031</v>
      </c>
      <c s="10" t="s">
        <v>1106</v>
      </c>
      <c s="19"/>
      <c s="24">
        <v>45411</v>
      </c>
      <c s="4" t="s">
        <v>516</v>
      </c>
      <c s="9"/>
      <c s="15">
        <v>1874620</v>
      </c>
      <c s="15">
        <v>2000000</v>
      </c>
      <c s="15">
        <v>32500</v>
      </c>
      <c s="19">
        <v>2</v>
      </c>
      <c s="19" t="s">
        <v>6</v>
      </c>
      <c s="19" t="s">
        <v>67</v>
      </c>
      <c s="9"/>
      <c s="4" t="s">
        <v>8</v>
      </c>
      <c s="4" t="s">
        <v>18</v>
      </c>
      <c s="4" t="s">
        <v>8</v>
      </c>
      <c s="4" t="s">
        <v>8</v>
      </c>
      <c s="19" t="s">
        <v>905</v>
      </c>
      <c s="26" t="str">
        <f t="shared" si="6"/>
        <v>2.B FE</v>
      </c>
    </row>
    <row>
      <c r="B54" s="4" t="s">
        <v>231</v>
      </c>
      <c s="4" t="s">
        <v>728</v>
      </c>
      <c s="10" t="s">
        <v>232</v>
      </c>
      <c s="19"/>
      <c s="24">
        <v>45414</v>
      </c>
      <c s="4" t="s">
        <v>1107</v>
      </c>
      <c s="9"/>
      <c s="15">
        <v>1998660</v>
      </c>
      <c s="15">
        <v>2000000</v>
      </c>
      <c s="15">
        <v>26950</v>
      </c>
      <c s="19">
        <v>2</v>
      </c>
      <c s="19" t="s">
        <v>319</v>
      </c>
      <c s="19" t="s">
        <v>67</v>
      </c>
      <c s="9"/>
      <c s="4" t="s">
        <v>729</v>
      </c>
      <c s="4" t="s">
        <v>518</v>
      </c>
      <c s="4" t="s">
        <v>8</v>
      </c>
      <c s="4" t="s">
        <v>8</v>
      </c>
      <c s="19" t="s">
        <v>905</v>
      </c>
      <c s="26" t="str">
        <f t="shared" si="6"/>
        <v>2.C FE</v>
      </c>
    </row>
    <row>
      <c r="B55" s="4" t="s">
        <v>519</v>
      </c>
      <c s="4" t="s">
        <v>1108</v>
      </c>
      <c s="10" t="s">
        <v>810</v>
      </c>
      <c s="19"/>
      <c s="24">
        <v>45414</v>
      </c>
      <c s="4" t="s">
        <v>1107</v>
      </c>
      <c s="9"/>
      <c s="15">
        <v>2991329</v>
      </c>
      <c s="15">
        <v>3000000</v>
      </c>
      <c s="15">
        <v>9067</v>
      </c>
      <c s="19">
        <v>2</v>
      </c>
      <c s="19" t="s">
        <v>319</v>
      </c>
      <c s="19" t="s">
        <v>67</v>
      </c>
      <c s="9"/>
      <c s="4" t="s">
        <v>729</v>
      </c>
      <c s="4" t="s">
        <v>518</v>
      </c>
      <c s="4" t="s">
        <v>8</v>
      </c>
      <c s="4" t="s">
        <v>8</v>
      </c>
      <c s="19" t="s">
        <v>905</v>
      </c>
      <c s="26" t="str">
        <f t="shared" si="6"/>
        <v>2.C FE</v>
      </c>
    </row>
    <row>
      <c r="B56" s="4" t="s">
        <v>811</v>
      </c>
      <c s="4" t="s">
        <v>730</v>
      </c>
      <c s="10" t="s">
        <v>76</v>
      </c>
      <c s="19"/>
      <c s="24">
        <v>45442</v>
      </c>
      <c s="4" t="s">
        <v>222</v>
      </c>
      <c s="9"/>
      <c s="15">
        <v>3000000</v>
      </c>
      <c s="15">
        <v>3000000</v>
      </c>
      <c s="15"/>
      <c s="19">
        <v>2</v>
      </c>
      <c s="19" t="s">
        <v>6</v>
      </c>
      <c s="19" t="s">
        <v>67</v>
      </c>
      <c s="9"/>
      <c s="4" t="s">
        <v>8</v>
      </c>
      <c s="10" t="s">
        <v>322</v>
      </c>
      <c s="4" t="s">
        <v>216</v>
      </c>
      <c s="4" t="s">
        <v>8</v>
      </c>
      <c s="19" t="s">
        <v>905</v>
      </c>
      <c s="26" t="str">
        <f t="shared" si="6"/>
        <v>2.B FE</v>
      </c>
    </row>
    <row>
      <c r="B57" s="4" t="s">
        <v>1109</v>
      </c>
      <c s="4" t="s">
        <v>731</v>
      </c>
      <c s="10" t="s">
        <v>386</v>
      </c>
      <c s="19"/>
      <c s="24">
        <v>45442</v>
      </c>
      <c s="4" t="s">
        <v>222</v>
      </c>
      <c s="9"/>
      <c s="15">
        <v>3000000</v>
      </c>
      <c s="15">
        <v>3000000</v>
      </c>
      <c s="15"/>
      <c s="19">
        <v>2</v>
      </c>
      <c s="19" t="s">
        <v>6</v>
      </c>
      <c s="19" t="s">
        <v>67</v>
      </c>
      <c s="9"/>
      <c s="4" t="s">
        <v>8</v>
      </c>
      <c s="10" t="s">
        <v>322</v>
      </c>
      <c s="4" t="s">
        <v>216</v>
      </c>
      <c s="4" t="s">
        <v>8</v>
      </c>
      <c s="19" t="s">
        <v>905</v>
      </c>
      <c s="26" t="str">
        <f t="shared" si="6"/>
        <v>2.B FE</v>
      </c>
    </row>
    <row>
      <c r="B58" s="4" t="s">
        <v>233</v>
      </c>
      <c s="4" t="s">
        <v>77</v>
      </c>
      <c s="10" t="s">
        <v>19</v>
      </c>
      <c s="19"/>
      <c s="24">
        <v>45455</v>
      </c>
      <c s="4" t="s">
        <v>381</v>
      </c>
      <c s="9"/>
      <c s="15">
        <v>2128675</v>
      </c>
      <c s="15">
        <v>2500000</v>
      </c>
      <c s="15">
        <v>32063</v>
      </c>
      <c s="19">
        <v>2</v>
      </c>
      <c s="19" t="s">
        <v>319</v>
      </c>
      <c s="19" t="s">
        <v>67</v>
      </c>
      <c s="9"/>
      <c s="4" t="s">
        <v>8</v>
      </c>
      <c s="4" t="s">
        <v>812</v>
      </c>
      <c s="4" t="s">
        <v>8</v>
      </c>
      <c s="4" t="s">
        <v>8</v>
      </c>
      <c s="19" t="s">
        <v>905</v>
      </c>
      <c s="26" t="str">
        <f t="shared" si="6"/>
        <v>2.C FE</v>
      </c>
    </row>
    <row>
      <c r="B59" s="4" t="s">
        <v>732</v>
      </c>
      <c s="4" t="s">
        <v>913</v>
      </c>
      <c s="10" t="s">
        <v>1032</v>
      </c>
      <c s="19"/>
      <c s="24">
        <v>45467</v>
      </c>
      <c s="4" t="s">
        <v>1098</v>
      </c>
      <c s="9"/>
      <c s="15">
        <v>2981790</v>
      </c>
      <c s="15">
        <v>3000000</v>
      </c>
      <c s="15"/>
      <c s="19">
        <v>1</v>
      </c>
      <c s="19" t="s">
        <v>387</v>
      </c>
      <c s="19" t="s">
        <v>67</v>
      </c>
      <c s="9"/>
      <c s="4" t="s">
        <v>520</v>
      </c>
      <c s="4" t="s">
        <v>453</v>
      </c>
      <c s="4" t="s">
        <v>8</v>
      </c>
      <c s="4" t="s">
        <v>8</v>
      </c>
      <c s="19" t="s">
        <v>905</v>
      </c>
      <c s="26" t="str">
        <f t="shared" si="6"/>
        <v>1.G FE</v>
      </c>
    </row>
    <row>
      <c r="B60" s="4" t="s">
        <v>1033</v>
      </c>
      <c s="4" t="s">
        <v>968</v>
      </c>
      <c s="10" t="s">
        <v>1110</v>
      </c>
      <c s="19"/>
      <c s="24">
        <v>45392</v>
      </c>
      <c s="4" t="s">
        <v>222</v>
      </c>
      <c s="9"/>
      <c s="15">
        <v>4970300</v>
      </c>
      <c s="15">
        <v>5000000</v>
      </c>
      <c s="15">
        <v>24158</v>
      </c>
      <c s="19">
        <v>2</v>
      </c>
      <c s="19" t="s">
        <v>6</v>
      </c>
      <c s="19" t="s">
        <v>67</v>
      </c>
      <c s="9"/>
      <c s="4" t="s">
        <v>733</v>
      </c>
      <c s="10" t="s">
        <v>914</v>
      </c>
      <c s="10" t="s">
        <v>914</v>
      </c>
      <c s="4" t="s">
        <v>8</v>
      </c>
      <c s="19" t="s">
        <v>905</v>
      </c>
      <c s="26" t="str">
        <f t="shared" si="6"/>
        <v>2.B FE</v>
      </c>
    </row>
    <row>
      <c r="B61" s="4" t="s">
        <v>152</v>
      </c>
      <c s="4" t="s">
        <v>78</v>
      </c>
      <c s="10" t="s">
        <v>813</v>
      </c>
      <c s="19"/>
      <c s="24">
        <v>45457</v>
      </c>
      <c s="10" t="s">
        <v>720</v>
      </c>
      <c s="9"/>
      <c s="15">
        <v>2299025</v>
      </c>
      <c s="15">
        <v>2500000</v>
      </c>
      <c s="15">
        <v>503</v>
      </c>
      <c s="19">
        <v>2</v>
      </c>
      <c s="19" t="s">
        <v>319</v>
      </c>
      <c s="19" t="s">
        <v>67</v>
      </c>
      <c s="9"/>
      <c s="4" t="s">
        <v>8</v>
      </c>
      <c s="4" t="s">
        <v>388</v>
      </c>
      <c s="4" t="s">
        <v>216</v>
      </c>
      <c s="4" t="s">
        <v>8</v>
      </c>
      <c s="19" t="s">
        <v>905</v>
      </c>
      <c s="26" t="str">
        <f t="shared" si="6"/>
        <v>2.C FE</v>
      </c>
    </row>
    <row>
      <c r="B62" s="4" t="s">
        <v>454</v>
      </c>
      <c s="4" t="s">
        <v>79</v>
      </c>
      <c s="10" t="s">
        <v>455</v>
      </c>
      <c s="19" t="s">
        <v>915</v>
      </c>
      <c s="24">
        <v>45405</v>
      </c>
      <c s="4" t="s">
        <v>814</v>
      </c>
      <c s="9"/>
      <c s="15">
        <v>4002750</v>
      </c>
      <c s="15">
        <v>5000000</v>
      </c>
      <c s="15">
        <v>18472</v>
      </c>
      <c s="19">
        <v>2</v>
      </c>
      <c s="19" t="s">
        <v>908</v>
      </c>
      <c s="19" t="s">
        <v>67</v>
      </c>
      <c s="9"/>
      <c s="4" t="s">
        <v>916</v>
      </c>
      <c s="4" t="s">
        <v>1034</v>
      </c>
      <c s="4" t="s">
        <v>216</v>
      </c>
      <c s="4" t="s">
        <v>8</v>
      </c>
      <c s="19" t="s">
        <v>905</v>
      </c>
      <c s="26" t="str">
        <f t="shared" si="6"/>
        <v>2.A FE</v>
      </c>
    </row>
    <row>
      <c r="B63" s="4" t="s">
        <v>815</v>
      </c>
      <c s="4" t="s">
        <v>521</v>
      </c>
      <c s="10" t="s">
        <v>20</v>
      </c>
      <c s="19" t="s">
        <v>915</v>
      </c>
      <c s="24">
        <v>45455</v>
      </c>
      <c s="4" t="s">
        <v>513</v>
      </c>
      <c s="9"/>
      <c s="15">
        <v>2504700</v>
      </c>
      <c s="15">
        <v>2500000</v>
      </c>
      <c s="15">
        <v>8780</v>
      </c>
      <c s="19">
        <v>1</v>
      </c>
      <c s="19" t="s">
        <v>387</v>
      </c>
      <c s="19" t="s">
        <v>67</v>
      </c>
      <c s="9"/>
      <c s="4" t="s">
        <v>1035</v>
      </c>
      <c s="4" t="s">
        <v>234</v>
      </c>
      <c s="4" t="s">
        <v>216</v>
      </c>
      <c s="4" t="s">
        <v>8</v>
      </c>
      <c s="19" t="s">
        <v>905</v>
      </c>
      <c s="26" t="str">
        <f t="shared" si="6"/>
        <v>1.G FE</v>
      </c>
    </row>
    <row>
      <c r="B64" s="4" t="s">
        <v>1111</v>
      </c>
      <c s="4" t="s">
        <v>602</v>
      </c>
      <c s="10" t="s">
        <v>1036</v>
      </c>
      <c s="19" t="s">
        <v>915</v>
      </c>
      <c s="24">
        <v>45392</v>
      </c>
      <c s="4" t="s">
        <v>669</v>
      </c>
      <c s="9"/>
      <c s="15">
        <v>2927040</v>
      </c>
      <c s="15">
        <v>3000000</v>
      </c>
      <c s="15">
        <v>10638</v>
      </c>
      <c s="19">
        <v>1</v>
      </c>
      <c s="19" t="s">
        <v>387</v>
      </c>
      <c s="19" t="s">
        <v>67</v>
      </c>
      <c s="9"/>
      <c s="4" t="s">
        <v>8</v>
      </c>
      <c s="4" t="s">
        <v>153</v>
      </c>
      <c s="4" t="s">
        <v>8</v>
      </c>
      <c s="4" t="s">
        <v>8</v>
      </c>
      <c s="19" t="s">
        <v>905</v>
      </c>
      <c s="26" t="str">
        <f t="shared" si="6"/>
        <v>1.G FE</v>
      </c>
    </row>
    <row>
      <c r="B65" s="4" t="s">
        <v>235</v>
      </c>
      <c s="4" t="s">
        <v>917</v>
      </c>
      <c s="10" t="s">
        <v>80</v>
      </c>
      <c s="19" t="s">
        <v>915</v>
      </c>
      <c s="24">
        <v>45398</v>
      </c>
      <c s="4" t="s">
        <v>222</v>
      </c>
      <c s="9"/>
      <c s="15">
        <v>4986850</v>
      </c>
      <c s="15">
        <v>5000000</v>
      </c>
      <c s="15"/>
      <c s="19">
        <v>2</v>
      </c>
      <c s="19" t="s">
        <v>6</v>
      </c>
      <c s="19" t="s">
        <v>67</v>
      </c>
      <c s="9"/>
      <c s="4" t="s">
        <v>8</v>
      </c>
      <c s="10" t="s">
        <v>918</v>
      </c>
      <c s="10" t="s">
        <v>918</v>
      </c>
      <c s="4" t="s">
        <v>8</v>
      </c>
      <c s="19" t="s">
        <v>905</v>
      </c>
      <c s="26" t="str">
        <f t="shared" si="6"/>
        <v>2.B FE</v>
      </c>
    </row>
    <row>
      <c r="B66" s="4" t="s">
        <v>522</v>
      </c>
      <c s="4" t="s">
        <v>734</v>
      </c>
      <c s="10" t="s">
        <v>670</v>
      </c>
      <c s="19" t="s">
        <v>915</v>
      </c>
      <c s="24">
        <v>45441</v>
      </c>
      <c s="4" t="s">
        <v>735</v>
      </c>
      <c s="9"/>
      <c s="15">
        <v>5000000</v>
      </c>
      <c s="15">
        <v>5000000</v>
      </c>
      <c s="15"/>
      <c s="19">
        <v>1</v>
      </c>
      <c s="19" t="s">
        <v>387</v>
      </c>
      <c s="19" t="s">
        <v>67</v>
      </c>
      <c s="9"/>
      <c s="4" t="s">
        <v>523</v>
      </c>
      <c s="4" t="s">
        <v>154</v>
      </c>
      <c s="4" t="s">
        <v>8</v>
      </c>
      <c s="4" t="s">
        <v>8</v>
      </c>
      <c s="19" t="s">
        <v>905</v>
      </c>
      <c s="26" t="str">
        <f t="shared" si="6"/>
        <v>1.G FE</v>
      </c>
    </row>
    <row>
      <c r="B67" s="4" t="s">
        <v>816</v>
      </c>
      <c s="4" t="s">
        <v>1112</v>
      </c>
      <c s="10" t="s">
        <v>969</v>
      </c>
      <c s="19" t="s">
        <v>915</v>
      </c>
      <c s="24">
        <v>45392</v>
      </c>
      <c s="4" t="s">
        <v>516</v>
      </c>
      <c s="9"/>
      <c s="15">
        <v>4873850</v>
      </c>
      <c s="15">
        <v>5000000</v>
      </c>
      <c s="15">
        <v>6797</v>
      </c>
      <c s="19">
        <v>2</v>
      </c>
      <c s="19" t="s">
        <v>319</v>
      </c>
      <c s="19" t="s">
        <v>67</v>
      </c>
      <c s="9"/>
      <c s="4" t="s">
        <v>81</v>
      </c>
      <c s="10" t="s">
        <v>817</v>
      </c>
      <c s="4" t="s">
        <v>216</v>
      </c>
      <c s="4" t="s">
        <v>8</v>
      </c>
      <c s="19" t="s">
        <v>905</v>
      </c>
      <c s="26" t="str">
        <f t="shared" si="6"/>
        <v>2.C FE</v>
      </c>
    </row>
    <row>
      <c r="B68" s="4" t="s">
        <v>1113</v>
      </c>
      <c s="4" t="s">
        <v>1114</v>
      </c>
      <c s="10" t="s">
        <v>21</v>
      </c>
      <c s="19" t="s">
        <v>915</v>
      </c>
      <c s="24">
        <v>45420</v>
      </c>
      <c s="4" t="s">
        <v>603</v>
      </c>
      <c s="9"/>
      <c s="15">
        <v>2998739</v>
      </c>
      <c s="15">
        <v>3000000</v>
      </c>
      <c s="15"/>
      <c s="19">
        <v>1</v>
      </c>
      <c s="19" t="s">
        <v>387</v>
      </c>
      <c s="19" t="s">
        <v>67</v>
      </c>
      <c s="9"/>
      <c s="4" t="s">
        <v>604</v>
      </c>
      <c s="4" t="s">
        <v>524</v>
      </c>
      <c s="4" t="s">
        <v>216</v>
      </c>
      <c s="4" t="s">
        <v>8</v>
      </c>
      <c s="19" t="s">
        <v>905</v>
      </c>
      <c s="26" t="str">
        <f t="shared" si="6"/>
        <v>1.G FE</v>
      </c>
    </row>
    <row>
      <c r="B69" s="4" t="s">
        <v>456</v>
      </c>
      <c s="4" t="s">
        <v>919</v>
      </c>
      <c s="10" t="s">
        <v>671</v>
      </c>
      <c s="19" t="s">
        <v>915</v>
      </c>
      <c s="24">
        <v>45441</v>
      </c>
      <c s="4" t="s">
        <v>814</v>
      </c>
      <c s="9"/>
      <c s="15">
        <v>3000000</v>
      </c>
      <c s="15">
        <v>3000000</v>
      </c>
      <c s="15"/>
      <c s="19">
        <v>2</v>
      </c>
      <c s="19" t="s">
        <v>319</v>
      </c>
      <c s="19" t="s">
        <v>236</v>
      </c>
      <c s="9"/>
      <c s="4" t="s">
        <v>8</v>
      </c>
      <c s="4" t="s">
        <v>920</v>
      </c>
      <c s="4" t="s">
        <v>8</v>
      </c>
      <c s="4" t="s">
        <v>8</v>
      </c>
      <c s="19" t="s">
        <v>905</v>
      </c>
      <c s="26" t="str">
        <f t="shared" si="6"/>
        <v>2.C Z</v>
      </c>
    </row>
    <row>
      <c r="B70" s="8" t="s">
        <v>712</v>
      </c>
      <c s="17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71" s="4" t="s">
        <v>672</v>
      </c>
      <c s="10" t="s">
        <v>82</v>
      </c>
      <c s="20"/>
      <c s="9"/>
      <c s="25"/>
      <c s="20"/>
      <c s="9"/>
      <c s="6">
        <f t="shared" si="7" ref="I71:K71">SUM(I29:I70)</f>
        <v>157089025</v>
      </c>
      <c s="6">
        <f t="shared" si="7"/>
        <v>163016000</v>
      </c>
      <c s="6">
        <f t="shared" si="7"/>
        <v>452264</v>
      </c>
      <c s="9"/>
      <c s="9"/>
      <c s="9"/>
      <c s="9"/>
      <c s="20"/>
      <c s="20"/>
      <c s="20"/>
      <c s="20"/>
      <c s="9"/>
      <c s="9"/>
    </row>
    <row>
      <c r="B72" s="8" t="s">
        <v>712</v>
      </c>
      <c s="17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73" s="4" t="s">
        <v>605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CONCATENATE(IF(ISERROR(VLOOKUP(L73,NAICDes2020_ValidationDesc,1,)),"",VLOOKUP(L73,NAICDes2020_LookupDesc,2,)),".",IF(ISERROR(VLOOKUP(M73,NAICDesModifier2020_ValidationDesc,1,)),"",VLOOKUP(M73,NAICDesModifier2020_LookupDesc,2,))," ",IF(ISERROR(VLOOKUP(N73,SVOAdminSymbolSCDBond2020_ValidationDesc,1,)),"",VLOOKUP(N73,SVOAdminSymbolSCDBond2020_LookupDesc,2,)))</f>
        <v xml:space="preserve">. </v>
      </c>
    </row>
    <row>
      <c r="B7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75" s="4" t="s">
        <v>818</v>
      </c>
      <c s="10" t="s">
        <v>83</v>
      </c>
      <c s="2"/>
      <c s="2"/>
      <c s="2"/>
      <c s="2"/>
      <c s="9"/>
      <c s="6">
        <f t="shared" si="8" ref="I75:K75">SUM(I72:I74)</f>
        <v>0</v>
      </c>
      <c s="6">
        <f t="shared" si="8"/>
        <v>0</v>
      </c>
      <c s="6">
        <f t="shared" si="8"/>
        <v>0</v>
      </c>
      <c s="2"/>
      <c s="2"/>
      <c s="2"/>
      <c s="9"/>
      <c s="2"/>
      <c s="2"/>
      <c s="2"/>
      <c s="2"/>
      <c s="2"/>
      <c s="2"/>
    </row>
    <row>
      <c r="B7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77" s="4" t="s">
        <v>736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CONCATENATE(IF(ISERROR(VLOOKUP(L77,NAICDes2020_ValidationDesc,1,)),"",VLOOKUP(L77,NAICDes2020_LookupDesc,2,)),".",IF(ISERROR(VLOOKUP(M77,NAICDesModifier2020_ValidationDesc,1,)),"",VLOOKUP(M77,NAICDesModifier2020_LookupDesc,2,))," ",IF(ISERROR(VLOOKUP(N77,SVOAdminSymbolSCDBond2020_ValidationDesc,1,)),"",VLOOKUP(N77,SVOAdminSymbolSCDBond2020_LookupDesc,2,)))</f>
        <v xml:space="preserve">. </v>
      </c>
    </row>
    <row>
      <c r="B78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79" s="4" t="s">
        <v>970</v>
      </c>
      <c s="10" t="s">
        <v>238</v>
      </c>
      <c s="2"/>
      <c s="2"/>
      <c s="2"/>
      <c s="2"/>
      <c s="9"/>
      <c s="6">
        <f t="shared" si="9" ref="I79:K79">SUM(I76:I78)</f>
        <v>0</v>
      </c>
      <c s="6">
        <f t="shared" si="9"/>
        <v>0</v>
      </c>
      <c s="6">
        <f t="shared" si="9"/>
        <v>0</v>
      </c>
      <c s="2"/>
      <c s="2"/>
      <c s="2"/>
      <c s="9"/>
      <c s="2"/>
      <c s="2"/>
      <c s="2"/>
      <c s="2"/>
      <c s="2"/>
      <c s="2"/>
    </row>
    <row>
      <c r="B80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81" s="4" t="s">
        <v>606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CONCATENATE(IF(ISERROR(VLOOKUP(L81,NAICDes2020_ValidationDesc,1,)),"",VLOOKUP(L81,NAICDes2020_LookupDesc,2,)),".",IF(ISERROR(VLOOKUP(M81,NAICDesModifier2020_ValidationDesc,1,)),"",VLOOKUP(M81,NAICDesModifier2020_LookupDesc,2,))," ",IF(ISERROR(VLOOKUP(N81,SVOAdminSymbolSCDBond2020_ValidationDesc,1,)),"",VLOOKUP(N81,SVOAdminSymbolSCDBond2020_LookupDesc,2,)))</f>
        <v xml:space="preserve">. </v>
      </c>
    </row>
    <row>
      <c r="B82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83" s="4" t="s">
        <v>819</v>
      </c>
      <c s="10" t="s">
        <v>971</v>
      </c>
      <c s="2"/>
      <c s="2"/>
      <c s="2"/>
      <c s="2"/>
      <c s="2"/>
      <c s="6">
        <f t="shared" si="10" ref="I83:K83">SUM(I80:I82)</f>
        <v>0</v>
      </c>
      <c s="6">
        <f t="shared" si="10"/>
        <v>0</v>
      </c>
      <c s="6">
        <f t="shared" si="10"/>
        <v>0</v>
      </c>
      <c s="2"/>
      <c s="2"/>
      <c s="2"/>
      <c s="9"/>
      <c s="2"/>
      <c s="2"/>
      <c s="2"/>
      <c s="2"/>
      <c s="2"/>
      <c s="2"/>
    </row>
    <row>
      <c r="B8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85" s="4" t="s">
        <v>1037</v>
      </c>
      <c s="4" t="s">
        <v>1017</v>
      </c>
      <c s="4" t="s">
        <v>8</v>
      </c>
      <c s="3"/>
      <c s="3"/>
      <c s="4" t="s">
        <v>8</v>
      </c>
      <c s="2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CONCATENATE(IF(ISERROR(VLOOKUP(L85,NAICDes2020_ValidationDesc,1,)),"",VLOOKUP(L85,NAICDes2020_LookupDesc,2,)),".",IF(ISERROR(VLOOKUP(M85,NAICDesModifier2020_ValidationDesc,1,)),"",VLOOKUP(M85,NAICDesModifier2020_LookupDesc,2,))," ",IF(ISERROR(VLOOKUP(N85,SVOAdminSymbolSCDBond2020_ValidationDesc,1,)),"",VLOOKUP(N85,SVOAdminSymbolSCDBond2020_LookupDesc,2,)))</f>
        <v xml:space="preserve">. </v>
      </c>
    </row>
    <row>
      <c r="B8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87" s="4" t="s">
        <v>84</v>
      </c>
      <c s="10" t="s">
        <v>239</v>
      </c>
      <c s="2"/>
      <c s="2"/>
      <c s="2"/>
      <c s="2"/>
      <c s="2"/>
      <c s="6">
        <f t="shared" si="11" ref="I87:K87">SUM(I84:I86)</f>
        <v>0</v>
      </c>
      <c s="6">
        <f t="shared" si="11"/>
        <v>0</v>
      </c>
      <c s="6">
        <f t="shared" si="11"/>
        <v>0</v>
      </c>
      <c s="2"/>
      <c s="2"/>
      <c s="2"/>
      <c s="9"/>
      <c s="2"/>
      <c s="2"/>
      <c s="2"/>
      <c s="2"/>
      <c s="2"/>
      <c s="2"/>
    </row>
    <row>
      <c r="B88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89" s="4" t="s">
        <v>85</v>
      </c>
      <c s="4" t="s">
        <v>1017</v>
      </c>
      <c s="4" t="s">
        <v>8</v>
      </c>
      <c s="3"/>
      <c s="3"/>
      <c s="4" t="s">
        <v>8</v>
      </c>
      <c s="2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CONCATENATE(IF(ISERROR(VLOOKUP(L89,NAICDes2020_ValidationDesc,1,)),"",VLOOKUP(L89,NAICDes2020_LookupDesc,2,)),".",IF(ISERROR(VLOOKUP(M89,NAICDesModifier2020_ValidationDesc,1,)),"",VLOOKUP(M89,NAICDesModifier2020_LookupDesc,2,))," ",IF(ISERROR(VLOOKUP(N89,SVOAdminSymbolSCDBond2020_ValidationDesc,1,)),"",VLOOKUP(N89,SVOAdminSymbolSCDBond2020_LookupDesc,2,)))</f>
        <v xml:space="preserve">. </v>
      </c>
    </row>
    <row>
      <c r="B90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91" s="4" t="s">
        <v>323</v>
      </c>
      <c s="10" t="s">
        <v>155</v>
      </c>
      <c s="2"/>
      <c s="2"/>
      <c s="2"/>
      <c s="2"/>
      <c s="2"/>
      <c s="6">
        <f t="shared" si="12" ref="I91:K91">SUM(I88:I90)</f>
        <v>0</v>
      </c>
      <c s="6">
        <f t="shared" si="12"/>
        <v>0</v>
      </c>
      <c s="6">
        <f t="shared" si="12"/>
        <v>0</v>
      </c>
      <c s="2"/>
      <c s="2"/>
      <c s="2"/>
      <c s="9"/>
      <c s="2"/>
      <c s="2"/>
      <c s="2"/>
      <c s="2"/>
      <c s="2"/>
      <c s="2"/>
    </row>
    <row>
      <c r="B92" s="4" t="s">
        <v>324</v>
      </c>
      <c s="4" t="s">
        <v>921</v>
      </c>
      <c s="2"/>
      <c s="2"/>
      <c s="2"/>
      <c s="2"/>
      <c s="2"/>
      <c s="6">
        <f t="shared" si="13" ref="I92:K92">I12+I16+I20+I24+I28+I71+I75+I79+I83+I87+I91</f>
        <v>164425190</v>
      </c>
      <c s="6">
        <f t="shared" si="13"/>
        <v>179398000</v>
      </c>
      <c s="6">
        <f t="shared" si="13"/>
        <v>469345</v>
      </c>
      <c s="2"/>
      <c s="2"/>
      <c s="2"/>
      <c s="9"/>
      <c s="2"/>
      <c s="2"/>
      <c s="2"/>
      <c s="2"/>
      <c s="2"/>
      <c s="2"/>
    </row>
    <row>
      <c r="B93" s="4" t="s">
        <v>607</v>
      </c>
      <c s="4" t="s">
        <v>325</v>
      </c>
      <c s="2"/>
      <c s="2"/>
      <c s="2"/>
      <c s="2"/>
      <c s="2"/>
      <c s="16"/>
      <c s="16"/>
      <c s="16"/>
      <c s="2"/>
      <c s="2"/>
      <c s="2"/>
      <c s="9"/>
      <c s="2"/>
      <c s="2"/>
      <c s="2"/>
      <c s="2"/>
      <c s="2"/>
      <c s="2"/>
    </row>
    <row>
      <c r="B94" s="4" t="s">
        <v>922</v>
      </c>
      <c s="4" t="s">
        <v>608</v>
      </c>
      <c s="2"/>
      <c s="2"/>
      <c s="2"/>
      <c s="2"/>
      <c s="2"/>
      <c s="18">
        <f t="shared" si="14" ref="I94:K94">I92</f>
        <v>164425190</v>
      </c>
      <c s="18">
        <f t="shared" si="14"/>
        <v>179398000</v>
      </c>
      <c s="18">
        <f t="shared" si="14"/>
        <v>469345</v>
      </c>
      <c s="2"/>
      <c s="2"/>
      <c s="2"/>
      <c s="9"/>
      <c s="2"/>
      <c s="2"/>
      <c s="2"/>
      <c s="2"/>
      <c s="2"/>
      <c s="2"/>
    </row>
    <row>
      <c r="B95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96" s="4" t="s">
        <v>1038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CONCATENATE(IF(ISERROR(VLOOKUP(L96,NAICDes2020_ValidationDesc,1,)),"",VLOOKUP(L96,NAICDes2020_LookupDesc,2,)),".",IF(ISERROR(VLOOKUP(M96,NAICDesModifier2020_ValidationDesc,1,)),"",VLOOKUP(M96,NAICDesModifier2020_LookupDesc,2,))," ",IF(ISERROR(VLOOKUP(N96,SVOAdminSymbolSCDPS2020_ValidationDesc,1,)),"",VLOOKUP(N96,SVOAdminSymbolSCDPS2020_LookupDesc,2,)))</f>
        <v xml:space="preserve">. </v>
      </c>
    </row>
    <row>
      <c r="B97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98" s="4" t="s">
        <v>156</v>
      </c>
      <c s="10" t="s">
        <v>1039</v>
      </c>
      <c s="2"/>
      <c s="2"/>
      <c s="2"/>
      <c s="2"/>
      <c s="2"/>
      <c s="6">
        <f>SUM(I95:I97)</f>
        <v>0</v>
      </c>
      <c s="2"/>
      <c s="6">
        <f>SUM(K95:K97)</f>
        <v>0</v>
      </c>
      <c s="2"/>
      <c s="2"/>
      <c s="2"/>
      <c s="9"/>
      <c s="2"/>
      <c s="2"/>
      <c s="2"/>
      <c s="2"/>
      <c s="2"/>
      <c s="2"/>
    </row>
    <row>
      <c r="B99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00" s="4" t="s">
        <v>820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CONCATENATE(IF(ISERROR(VLOOKUP(L100,NAICDes2020_ValidationDesc,1,)),"",VLOOKUP(L100,NAICDes2020_LookupDesc,2,)),".",IF(ISERROR(VLOOKUP(M100,NAICDesModifier2020_ValidationDesc,1,)),"",VLOOKUP(M100,NAICDesModifier2020_LookupDesc,2,))," ",IF(ISERROR(VLOOKUP(N100,SVOAdminSymbolSCDPS2020_ValidationDesc,1,)),"",VLOOKUP(N100,SVOAdminSymbolSCDPS2020_LookupDesc,2,)))</f>
        <v xml:space="preserve">. </v>
      </c>
    </row>
    <row>
      <c r="B101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02" s="4" t="s">
        <v>1115</v>
      </c>
      <c s="10" t="s">
        <v>1040</v>
      </c>
      <c s="2"/>
      <c s="2"/>
      <c s="2"/>
      <c s="2"/>
      <c s="2"/>
      <c s="6">
        <f>SUM(I99:I101)</f>
        <v>0</v>
      </c>
      <c s="2"/>
      <c s="6">
        <f>SUM(K99:K101)</f>
        <v>0</v>
      </c>
      <c s="2"/>
      <c s="2"/>
      <c s="2"/>
      <c s="9"/>
      <c s="2"/>
      <c s="2"/>
      <c s="2"/>
      <c s="2"/>
      <c s="2"/>
      <c s="2"/>
    </row>
    <row>
      <c r="B103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04" s="4" t="s">
        <v>86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CONCATENATE(IF(ISERROR(VLOOKUP(L104,NAICDes2020_ValidationDesc,1,)),"",VLOOKUP(L104,NAICDes2020_LookupDesc,2,)),".",IF(ISERROR(VLOOKUP(M104,NAICDesModifier2020_ValidationDesc,1,)),"",VLOOKUP(M104,NAICDesModifier2020_LookupDesc,2,))," ",IF(ISERROR(VLOOKUP(N104,SVOAdminSymbolSCDPS2020_ValidationDesc,1,)),"",VLOOKUP(N104,SVOAdminSymbolSCDPS2020_LookupDesc,2,)))</f>
        <v xml:space="preserve">. </v>
      </c>
    </row>
    <row>
      <c r="B105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06" s="4" t="s">
        <v>389</v>
      </c>
      <c s="10" t="s">
        <v>737</v>
      </c>
      <c s="2"/>
      <c s="2"/>
      <c s="2"/>
      <c s="2"/>
      <c s="2"/>
      <c s="6">
        <f>SUM(I103:I105)</f>
        <v>0</v>
      </c>
      <c s="2"/>
      <c s="6">
        <f>SUM(K103:K105)</f>
        <v>0</v>
      </c>
      <c s="2"/>
      <c s="2"/>
      <c s="2"/>
      <c s="9"/>
      <c s="2"/>
      <c s="2"/>
      <c s="2"/>
      <c s="2"/>
      <c s="2"/>
      <c s="2"/>
    </row>
    <row>
      <c r="B107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08" s="4" t="s">
        <v>1041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CONCATENATE(IF(ISERROR(VLOOKUP(L108,NAICDes2020_ValidationDesc,1,)),"",VLOOKUP(L108,NAICDes2020_LookupDesc,2,)),".",IF(ISERROR(VLOOKUP(M108,NAICDesModifier2020_ValidationDesc,1,)),"",VLOOKUP(M108,NAICDesModifier2020_LookupDesc,2,))," ",IF(ISERROR(VLOOKUP(N108,SVOAdminSymbolSCDPS2020_ValidationDesc,1,)),"",VLOOKUP(N108,SVOAdminSymbolSCDPS2020_LookupDesc,2,)))</f>
        <v xml:space="preserve">. </v>
      </c>
    </row>
    <row>
      <c r="B109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10" s="4" t="s">
        <v>157</v>
      </c>
      <c s="10" t="s">
        <v>240</v>
      </c>
      <c s="2"/>
      <c s="2"/>
      <c s="2"/>
      <c s="2"/>
      <c s="2"/>
      <c s="6">
        <f>SUM(I107:I109)</f>
        <v>0</v>
      </c>
      <c s="2"/>
      <c s="6">
        <f>SUM(K107:K109)</f>
        <v>0</v>
      </c>
      <c s="2"/>
      <c s="2"/>
      <c s="2"/>
      <c s="9"/>
      <c s="2"/>
      <c s="2"/>
      <c s="2"/>
      <c s="2"/>
      <c s="2"/>
      <c s="2"/>
    </row>
    <row>
      <c r="B111" s="4" t="s">
        <v>158</v>
      </c>
      <c s="10" t="s">
        <v>525</v>
      </c>
      <c s="2"/>
      <c s="2"/>
      <c s="2"/>
      <c s="2"/>
      <c s="2"/>
      <c s="6">
        <f>I98+I102+I106+I110</f>
        <v>0</v>
      </c>
      <c s="2"/>
      <c s="6">
        <f>K98+K102+K106+K110</f>
        <v>0</v>
      </c>
      <c s="2"/>
      <c s="2"/>
      <c s="2"/>
      <c s="9"/>
      <c s="2"/>
      <c s="2"/>
      <c s="2"/>
      <c s="2"/>
      <c s="2"/>
      <c s="2"/>
    </row>
    <row>
      <c r="B112" s="4" t="s">
        <v>457</v>
      </c>
      <c s="10" t="s">
        <v>1116</v>
      </c>
      <c s="2"/>
      <c s="2"/>
      <c s="2"/>
      <c s="2"/>
      <c s="2"/>
      <c s="16"/>
      <c s="2"/>
      <c s="16"/>
      <c s="2"/>
      <c s="2"/>
      <c s="2"/>
      <c s="9"/>
      <c s="2"/>
      <c s="2"/>
      <c s="2"/>
      <c s="2"/>
      <c s="2"/>
      <c s="2"/>
    </row>
    <row>
      <c r="B113" s="4" t="s">
        <v>738</v>
      </c>
      <c s="4" t="s">
        <v>972</v>
      </c>
      <c s="2"/>
      <c s="2"/>
      <c s="2"/>
      <c s="2"/>
      <c s="2"/>
      <c s="18">
        <f>I111</f>
        <v>0</v>
      </c>
      <c s="2"/>
      <c s="18">
        <f>K111</f>
        <v>0</v>
      </c>
      <c s="2"/>
      <c s="2"/>
      <c s="2"/>
      <c s="9"/>
      <c s="2"/>
      <c s="2"/>
      <c s="2"/>
      <c s="2"/>
      <c s="2"/>
      <c s="2"/>
    </row>
    <row>
      <c r="B11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15" s="4" t="s">
        <v>973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11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17" s="4" t="s">
        <v>87</v>
      </c>
      <c s="10" t="s">
        <v>88</v>
      </c>
      <c s="2"/>
      <c s="2"/>
      <c s="2"/>
      <c s="2"/>
      <c s="2"/>
      <c s="6">
        <f>SUM(I114:I116)</f>
        <v>0</v>
      </c>
      <c s="2"/>
      <c s="6">
        <f>SUM(K114:K116)</f>
        <v>0</v>
      </c>
      <c s="2"/>
      <c s="2"/>
      <c s="2"/>
      <c s="9"/>
      <c s="2"/>
      <c s="2"/>
      <c s="2"/>
      <c s="2"/>
      <c s="2"/>
      <c s="2"/>
    </row>
    <row>
      <c r="B118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19" s="4" t="s">
        <v>739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120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21" s="4" t="s">
        <v>1042</v>
      </c>
      <c s="10" t="s">
        <v>740</v>
      </c>
      <c s="2"/>
      <c s="2"/>
      <c s="2"/>
      <c s="2"/>
      <c s="2"/>
      <c s="6">
        <f>SUM(I118:I120)</f>
        <v>0</v>
      </c>
      <c s="2"/>
      <c s="6">
        <f>SUM(K118:K120)</f>
        <v>0</v>
      </c>
      <c s="2"/>
      <c s="2"/>
      <c s="2"/>
      <c s="9"/>
      <c s="2"/>
      <c s="2"/>
      <c s="2"/>
      <c s="2"/>
      <c s="2"/>
      <c s="2"/>
    </row>
    <row>
      <c r="B122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23" s="4" t="s">
        <v>22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CONCATENATE(IF(ISERROR(VLOOKUP(L123,NAICDes2020_ValidationDesc,1,)),"",VLOOKUP(L123,NAICDes2020_LookupDesc,2,)),".",IF(ISERROR(VLOOKUP(M123,NAICDesModifier2020_ValidationDesc,1,)),"",VLOOKUP(M123,NAICDesModifier2020_LookupDesc,2,))," ",IF(ISERROR(VLOOKUP(N123,SVOAdminSymbolSCDCS2020_ValidationDesc,1,)),"",VLOOKUP(N123,SVOAdminSymbolSCDCS2020_LookupDesc,2,)))</f>
        <v xml:space="preserve">. </v>
      </c>
    </row>
    <row>
      <c r="B12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25" s="4" t="s">
        <v>326</v>
      </c>
      <c s="10" t="s">
        <v>159</v>
      </c>
      <c s="2"/>
      <c s="2"/>
      <c s="2"/>
      <c s="2"/>
      <c s="2"/>
      <c s="6">
        <f>SUM(I122:I124)</f>
        <v>0</v>
      </c>
      <c s="2"/>
      <c s="6">
        <f>SUM(K122:K124)</f>
        <v>0</v>
      </c>
      <c s="2"/>
      <c s="2"/>
      <c s="2"/>
      <c s="9"/>
      <c s="2"/>
      <c s="2"/>
      <c s="2"/>
      <c s="2"/>
      <c s="2"/>
      <c s="2"/>
    </row>
    <row>
      <c r="B12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27" s="4" t="s">
        <v>974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CONCATENATE(IF(ISERROR(VLOOKUP(L127,NAICDes2020_ValidationDesc,1,)),"",VLOOKUP(L127,NAICDes2020_LookupDesc,2,)),".",IF(ISERROR(VLOOKUP(M127,NAICDesModifier2020_ValidationDesc,1,)),"",VLOOKUP(M127,NAICDesModifier2020_LookupDesc,2,))," ",IF(ISERROR(VLOOKUP(N127,SVOAdminSymbolSCDCS2020_ValidationDesc,1,)),"",VLOOKUP(N127,SVOAdminSymbolSCDCS2020_LookupDesc,2,)))</f>
        <v xml:space="preserve">. </v>
      </c>
    </row>
    <row>
      <c r="B128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29" s="4" t="s">
        <v>89</v>
      </c>
      <c s="10" t="s">
        <v>975</v>
      </c>
      <c s="2"/>
      <c s="2"/>
      <c s="2"/>
      <c s="2"/>
      <c s="2"/>
      <c s="6">
        <f>SUM(I126:I128)</f>
        <v>0</v>
      </c>
      <c s="2"/>
      <c s="6">
        <f>SUM(K126:K128)</f>
        <v>0</v>
      </c>
      <c s="2"/>
      <c s="2"/>
      <c s="2"/>
      <c s="9"/>
      <c s="2"/>
      <c s="2"/>
      <c s="2"/>
      <c s="2"/>
      <c s="2"/>
      <c s="2"/>
    </row>
    <row>
      <c r="B130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31" s="4" t="s">
        <v>160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CONCATENATE(IF(ISERROR(VLOOKUP(L131,NAICDes2020_ValidationDesc,1,)),"",VLOOKUP(L131,NAICDes2020_LookupDesc,2,)),".",IF(ISERROR(VLOOKUP(M131,NAICDesModifier2020_ValidationDesc,1,)),"",VLOOKUP(M131,NAICDesModifier2020_LookupDesc,2,))," ",IF(ISERROR(VLOOKUP(N131,SVOAdminSymbolSCDCS2020_ValidationDesc,1,)),"",VLOOKUP(N131,SVOAdminSymbolSCDCS2020_LookupDesc,2,)))</f>
        <v xml:space="preserve">. </v>
      </c>
    </row>
    <row>
      <c r="B132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33" s="4" t="s">
        <v>458</v>
      </c>
      <c s="10" t="s">
        <v>161</v>
      </c>
      <c s="2"/>
      <c s="2"/>
      <c s="2"/>
      <c s="2"/>
      <c s="2"/>
      <c s="6">
        <f>SUM(I130:I132)</f>
        <v>0</v>
      </c>
      <c s="2"/>
      <c s="6">
        <f>SUM(K130:K132)</f>
        <v>0</v>
      </c>
      <c s="2"/>
      <c s="2"/>
      <c s="2"/>
      <c s="9"/>
      <c s="2"/>
      <c s="2"/>
      <c s="2"/>
      <c s="2"/>
      <c s="2"/>
      <c s="2"/>
    </row>
    <row>
      <c r="B13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35" s="4" t="s">
        <v>1117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CONCATENATE(IF(ISERROR(VLOOKUP(L135,NAICDes2020_ValidationDesc,1,)),"",VLOOKUP(L135,NAICDes2020_LookupDesc,2,)),".",IF(ISERROR(VLOOKUP(M135,NAICDesModifier2020_ValidationDesc,1,)),"",VLOOKUP(M135,NAICDesModifier2020_LookupDesc,2,))," ",IF(ISERROR(VLOOKUP(N135,SVOAdminSymbolSCDCS2020_ValidationDesc,1,)),"",VLOOKUP(N135,SVOAdminSymbolSCDCS2020_LookupDesc,2,)))</f>
        <v xml:space="preserve">. </v>
      </c>
    </row>
    <row>
      <c r="B13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37" s="4" t="s">
        <v>241</v>
      </c>
      <c s="10" t="s">
        <v>242</v>
      </c>
      <c s="2"/>
      <c s="2"/>
      <c s="2"/>
      <c s="2"/>
      <c s="2"/>
      <c s="6">
        <f>SUM(I134:I136)</f>
        <v>0</v>
      </c>
      <c s="2"/>
      <c s="6">
        <f>SUM(K134:K136)</f>
        <v>0</v>
      </c>
      <c s="2"/>
      <c s="2"/>
      <c s="2"/>
      <c s="9"/>
      <c s="2"/>
      <c s="2"/>
      <c s="2"/>
      <c s="2"/>
      <c s="2"/>
      <c s="2"/>
    </row>
    <row>
      <c r="B138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39" s="4" t="s">
        <v>327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CONCATENATE(IF(ISERROR(VLOOKUP(L139,NAICDes2020_ValidationDesc,1,)),"",VLOOKUP(L139,NAICDes2020_LookupDesc,2,)),".",IF(ISERROR(VLOOKUP(M139,NAICDesModifier2020_ValidationDesc,1,)),"",VLOOKUP(M139,NAICDesModifier2020_LookupDesc,2,))," ",IF(ISERROR(VLOOKUP(N139,SVOAdminSymbolSCDCS2020_ValidationDesc,1,)),"",VLOOKUP(N139,SVOAdminSymbolSCDCS2020_LookupDesc,2,)))</f>
        <v xml:space="preserve">. </v>
      </c>
    </row>
    <row>
      <c r="B140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41" s="4" t="s">
        <v>609</v>
      </c>
      <c s="10" t="s">
        <v>673</v>
      </c>
      <c s="2"/>
      <c s="2"/>
      <c s="2"/>
      <c s="2"/>
      <c s="2"/>
      <c s="6">
        <f>SUM(I138:I140)</f>
        <v>0</v>
      </c>
      <c s="2"/>
      <c s="6">
        <f>SUM(K138:K140)</f>
        <v>0</v>
      </c>
      <c s="2"/>
      <c s="2"/>
      <c s="2"/>
      <c s="9"/>
      <c s="2"/>
      <c s="2"/>
      <c s="2"/>
      <c s="2"/>
      <c s="2"/>
      <c s="2"/>
    </row>
    <row>
      <c r="B142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43" s="4" t="s">
        <v>90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CONCATENATE(IF(ISERROR(VLOOKUP(L143,NAICDes2020_ValidationDesc,1,)),"",VLOOKUP(L143,NAICDes2020_LookupDesc,2,)),".",IF(ISERROR(VLOOKUP(M143,NAICDesModifier2020_ValidationDesc,1,)),"",VLOOKUP(M143,NAICDesModifier2020_LookupDesc,2,))," ",IF(ISERROR(VLOOKUP(N143,SVOAdminSymbolSCDCS2020_ValidationDesc,1,)),"",VLOOKUP(N143,SVOAdminSymbolSCDCS2020_LookupDesc,2,)))</f>
        <v xml:space="preserve">. </v>
      </c>
    </row>
    <row>
      <c r="B14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45" s="4" t="s">
        <v>390</v>
      </c>
      <c s="10" t="s">
        <v>923</v>
      </c>
      <c s="2"/>
      <c s="2"/>
      <c s="2"/>
      <c s="2"/>
      <c s="2"/>
      <c s="6">
        <f>SUM(I142:I144)</f>
        <v>0</v>
      </c>
      <c s="2"/>
      <c s="6">
        <f>SUM(K142:K144)</f>
        <v>0</v>
      </c>
      <c s="2"/>
      <c s="2"/>
      <c s="2"/>
      <c s="9"/>
      <c s="2"/>
      <c s="2"/>
      <c s="2"/>
      <c s="2"/>
      <c s="2"/>
      <c s="2"/>
    </row>
    <row>
      <c r="B14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47" s="4" t="s">
        <v>391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CONCATENATE(IF(ISERROR(VLOOKUP(L147,NAICDes2020_ValidationDesc,1,)),"",VLOOKUP(L147,NAICDes2020_LookupDesc,2,)),".",IF(ISERROR(VLOOKUP(M147,NAICDesModifier2020_ValidationDesc,1,)),"",VLOOKUP(M147,NAICDesModifier2020_LookupDesc,2,))," ",IF(ISERROR(VLOOKUP(N147,SVOAdminSymbolSCDCS2020_ValidationDesc,1,)),"",VLOOKUP(N147,SVOAdminSymbolSCDCS2020_LookupDesc,2,)))</f>
        <v xml:space="preserve">. </v>
      </c>
    </row>
    <row>
      <c r="B148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49" s="4" t="s">
        <v>674</v>
      </c>
      <c s="10" t="s">
        <v>23</v>
      </c>
      <c s="2"/>
      <c s="2"/>
      <c s="2"/>
      <c s="2"/>
      <c s="2"/>
      <c s="6">
        <f>SUM(I146:I148)</f>
        <v>0</v>
      </c>
      <c s="2"/>
      <c s="6">
        <f>SUM(K146:K148)</f>
        <v>0</v>
      </c>
      <c s="2"/>
      <c s="2"/>
      <c s="2"/>
      <c s="9"/>
      <c s="2"/>
      <c s="2"/>
      <c s="2"/>
      <c s="2"/>
      <c s="2"/>
      <c s="2"/>
    </row>
    <row>
      <c r="B150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51" s="4" t="s">
        <v>459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152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53" s="4" t="s">
        <v>741</v>
      </c>
      <c s="10" t="s">
        <v>742</v>
      </c>
      <c s="2"/>
      <c s="2"/>
      <c s="2"/>
      <c s="2"/>
      <c s="2"/>
      <c s="6">
        <f>SUM(I150:I152)</f>
        <v>0</v>
      </c>
      <c s="2"/>
      <c s="6">
        <f>SUM(K150:K152)</f>
        <v>0</v>
      </c>
      <c s="2"/>
      <c s="2"/>
      <c s="2"/>
      <c s="9"/>
      <c s="2"/>
      <c s="2"/>
      <c s="2"/>
      <c s="2"/>
      <c s="2"/>
      <c s="2"/>
    </row>
    <row>
      <c r="B154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55" s="4" t="s">
        <v>243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156" s="8" t="s">
        <v>712</v>
      </c>
      <c s="1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57" s="4" t="s">
        <v>526</v>
      </c>
      <c s="10" t="s">
        <v>924</v>
      </c>
      <c s="2"/>
      <c s="2"/>
      <c s="2"/>
      <c s="2"/>
      <c s="2"/>
      <c s="6">
        <f>SUM(I154:I156)</f>
        <v>0</v>
      </c>
      <c s="2"/>
      <c s="6">
        <f>SUM(K154:K156)</f>
        <v>0</v>
      </c>
      <c s="2"/>
      <c s="2"/>
      <c s="2"/>
      <c s="9"/>
      <c s="2"/>
      <c s="2"/>
      <c s="2"/>
      <c s="2"/>
      <c s="2"/>
      <c s="2"/>
    </row>
    <row>
      <c r="B158" s="4" t="s">
        <v>976</v>
      </c>
      <c s="10" t="s">
        <v>610</v>
      </c>
      <c s="2"/>
      <c s="2"/>
      <c s="2"/>
      <c s="2"/>
      <c s="2"/>
      <c s="6">
        <f>I117+I121+I125+I129+I133+I137+I141+I145+I149+I153+I157</f>
        <v>0</v>
      </c>
      <c s="2"/>
      <c s="6">
        <f>K117+K121+K125+K129+K133+K137+K141+K145+K149+K153+K157</f>
        <v>0</v>
      </c>
      <c s="2"/>
      <c s="2"/>
      <c s="2"/>
      <c s="9"/>
      <c s="2"/>
      <c s="2"/>
      <c s="2"/>
      <c s="2"/>
      <c s="2"/>
      <c s="2"/>
    </row>
    <row>
      <c r="B159" s="4" t="s">
        <v>91</v>
      </c>
      <c s="10" t="s">
        <v>24</v>
      </c>
      <c s="2"/>
      <c s="2"/>
      <c s="2"/>
      <c s="2"/>
      <c s="2"/>
      <c s="16"/>
      <c s="2"/>
      <c s="16"/>
      <c s="2"/>
      <c s="2"/>
      <c s="2"/>
      <c s="9"/>
      <c s="2"/>
      <c s="2"/>
      <c s="2"/>
      <c s="2"/>
      <c s="2"/>
      <c s="2"/>
    </row>
    <row>
      <c r="B160" s="4" t="s">
        <v>392</v>
      </c>
      <c s="4" t="s">
        <v>1043</v>
      </c>
      <c s="2"/>
      <c s="2"/>
      <c s="2"/>
      <c s="2"/>
      <c s="2"/>
      <c s="18">
        <f>I158</f>
        <v>0</v>
      </c>
      <c s="2"/>
      <c s="18">
        <f>K158</f>
        <v>0</v>
      </c>
      <c s="2"/>
      <c s="2"/>
      <c s="2"/>
      <c s="9"/>
      <c s="2"/>
      <c s="2"/>
      <c s="2"/>
      <c s="2"/>
      <c s="2"/>
      <c s="2"/>
    </row>
    <row>
      <c r="B161" s="4" t="s">
        <v>162</v>
      </c>
      <c s="10" t="s">
        <v>244</v>
      </c>
      <c s="2"/>
      <c s="2"/>
      <c s="2"/>
      <c s="2"/>
      <c s="2"/>
      <c s="6">
        <f>I113+I160</f>
        <v>0</v>
      </c>
      <c s="2"/>
      <c s="6">
        <f>K113+K160</f>
        <v>0</v>
      </c>
      <c s="2"/>
      <c s="2"/>
      <c s="2"/>
      <c s="9"/>
      <c s="2"/>
      <c s="2"/>
      <c s="2"/>
      <c s="2"/>
      <c s="2"/>
      <c s="2"/>
    </row>
    <row>
      <c r="B162" s="4" t="s">
        <v>245</v>
      </c>
      <c s="4" t="s">
        <v>92</v>
      </c>
      <c s="2"/>
      <c s="2"/>
      <c s="2"/>
      <c s="2"/>
      <c s="2"/>
      <c s="6">
        <f>I94+I113+I160</f>
        <v>164425190</v>
      </c>
      <c s="2"/>
      <c s="6">
        <f>K94+K113+K160</f>
        <v>469345</v>
      </c>
      <c s="2"/>
      <c s="2"/>
      <c s="2"/>
      <c s="9"/>
      <c s="2"/>
      <c s="2"/>
      <c s="2"/>
      <c s="2"/>
      <c s="2"/>
      <c s="2"/>
    </row>
    <row>
      <c r="C163" s="2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SaveAs(8/20/2024-8:01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2" t="s">
        <v>431</v>
      </c>
      <c s="22" t="s">
        <v>307</v>
      </c>
      <c s="22" t="s">
        <v>432</v>
      </c>
      <c s="22" t="s">
        <v>65</v>
      </c>
    </row>
    <row ht="19.4">
      <c r="C2" s="27" t="str">
        <f>EMICO_24Q2_SCDPT1B!Wings_Company_ID</f>
        <v>EMICO</v>
      </c>
      <c s="27" t="str">
        <f>EMICO_24Q2_SCDPT1B!Wings_Statement_ID</f>
        <v>24Q2</v>
      </c>
      <c s="23" t="s">
        <v>393</v>
      </c>
      <c s="23" t="s">
        <v>151</v>
      </c>
    </row>
    <row ht="14.15">
      <c r="B3" s="31" t="s">
        <v>394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4" s="28"/>
      <c s="32" t="s">
        <v>433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9">
      <c r="B5" s="28"/>
      <c s="30" t="s">
        <v>925</v>
      </c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</row>
    <row ht="14.15">
      <c r="B6" s="12"/>
      <c s="12">
        <v>1</v>
      </c>
      <c s="12">
        <v>2</v>
      </c>
      <c s="12">
        <v>3</v>
      </c>
      <c s="12">
        <v>4</v>
      </c>
      <c s="12">
        <v>5</v>
      </c>
      <c s="12">
        <v>6</v>
      </c>
      <c s="12">
        <v>7</v>
      </c>
      <c s="12">
        <v>8</v>
      </c>
      <c s="12">
        <v>9</v>
      </c>
      <c s="12">
        <v>10</v>
      </c>
      <c s="12">
        <v>11</v>
      </c>
      <c s="12">
        <v>12</v>
      </c>
      <c s="12">
        <v>13</v>
      </c>
      <c s="12">
        <v>14</v>
      </c>
      <c s="12">
        <v>15</v>
      </c>
      <c s="12">
        <v>16</v>
      </c>
      <c s="12">
        <v>17</v>
      </c>
      <c s="12">
        <v>18</v>
      </c>
      <c s="12">
        <v>19</v>
      </c>
      <c s="12">
        <v>20</v>
      </c>
      <c s="12">
        <v>21</v>
      </c>
      <c s="12">
        <v>22.01</v>
      </c>
      <c s="12">
        <v>22.02</v>
      </c>
      <c s="12">
        <v>22.03</v>
      </c>
      <c s="12">
        <v>23</v>
      </c>
      <c s="12">
        <v>24</v>
      </c>
      <c s="12">
        <v>25</v>
      </c>
      <c s="12">
        <v>26</v>
      </c>
      <c s="12">
        <v>27</v>
      </c>
      <c s="12">
        <v>28</v>
      </c>
      <c s="12">
        <v>29</v>
      </c>
    </row>
    <row ht="65.25">
      <c r="B7" s="12"/>
      <c s="12" t="s">
        <v>1014</v>
      </c>
      <c s="12" t="s">
        <v>508</v>
      </c>
      <c s="12" t="s">
        <v>903</v>
      </c>
      <c s="12" t="s">
        <v>509</v>
      </c>
      <c s="12" t="s">
        <v>1044</v>
      </c>
      <c s="12" t="s">
        <v>437</v>
      </c>
      <c s="12" t="s">
        <v>527</v>
      </c>
      <c s="12" t="s">
        <v>438</v>
      </c>
      <c s="12" t="s">
        <v>378</v>
      </c>
      <c s="12" t="s">
        <v>664</v>
      </c>
      <c s="12" t="s">
        <v>237</v>
      </c>
      <c s="12" t="s">
        <v>675</v>
      </c>
      <c s="12" t="s">
        <v>93</v>
      </c>
      <c s="12" t="s">
        <v>442</v>
      </c>
      <c s="12" t="s">
        <v>94</v>
      </c>
      <c s="12" t="s">
        <v>676</v>
      </c>
      <c s="12" t="s">
        <v>743</v>
      </c>
      <c s="12" t="s">
        <v>163</v>
      </c>
      <c s="12" t="s">
        <v>164</v>
      </c>
      <c s="12" t="s">
        <v>821</v>
      </c>
      <c s="12" t="s">
        <v>224</v>
      </c>
      <c s="12" t="s">
        <v>661</v>
      </c>
      <c s="12" t="s">
        <v>591</v>
      </c>
      <c s="12" t="s">
        <v>135</v>
      </c>
      <c s="12" t="s">
        <v>136</v>
      </c>
      <c s="12" t="s">
        <v>904</v>
      </c>
      <c s="12" t="s">
        <v>797</v>
      </c>
      <c s="12" t="s">
        <v>137</v>
      </c>
      <c s="12" t="s">
        <v>662</v>
      </c>
      <c s="12" t="s">
        <v>314</v>
      </c>
      <c s="12" t="s">
        <v>663</v>
      </c>
    </row>
    <row>
      <c r="B8" s="8" t="s">
        <v>712</v>
      </c>
      <c s="8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</row>
    <row>
      <c r="B9" s="4" t="s">
        <v>528</v>
      </c>
      <c s="4" t="s">
        <v>1017</v>
      </c>
      <c s="4" t="s">
        <v>8</v>
      </c>
      <c s="19"/>
      <c s="19"/>
      <c s="4" t="s">
        <v>8</v>
      </c>
      <c s="9"/>
      <c s="15"/>
      <c s="15"/>
      <c s="15"/>
      <c s="15"/>
      <c s="15"/>
      <c s="15"/>
      <c s="15"/>
      <c s="6">
        <f>M9+N9-O9</f>
        <v>0</v>
      </c>
      <c s="15"/>
      <c s="15"/>
      <c s="15"/>
      <c s="15"/>
      <c s="6">
        <f>S9+T9</f>
        <v>0</v>
      </c>
      <c s="15"/>
      <c s="19"/>
      <c s="19"/>
      <c s="19"/>
      <c s="19"/>
      <c s="9"/>
      <c s="4" t="s">
        <v>8</v>
      </c>
      <c s="4" t="s">
        <v>8</v>
      </c>
      <c s="4" t="s">
        <v>8</v>
      </c>
      <c s="4" t="s">
        <v>8</v>
      </c>
      <c s="19"/>
      <c s="26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. </v>
      </c>
    </row>
    <row>
      <c r="B10" s="8" t="s">
        <v>712</v>
      </c>
      <c s="8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</row>
    <row>
      <c r="B11" s="4" t="s">
        <v>713</v>
      </c>
      <c s="10" t="s">
        <v>714</v>
      </c>
      <c s="9"/>
      <c s="9"/>
      <c s="9"/>
      <c s="9"/>
      <c s="9"/>
      <c s="6">
        <f t="shared" si="0" ref="I11:V11">SUM(I8:I10)</f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9"/>
      <c s="9"/>
      <c s="9"/>
      <c s="9"/>
      <c s="9"/>
      <c s="9"/>
      <c s="9"/>
      <c s="9"/>
      <c s="9"/>
      <c s="9"/>
      <c s="9"/>
    </row>
    <row>
      <c r="B12" s="8" t="s">
        <v>712</v>
      </c>
      <c s="8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  <c s="7" t="s">
        <v>712</v>
      </c>
    </row>
    <row>
      <c r="B13" s="4" t="s">
        <v>665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3"/>
      <c s="11">
        <f>M13+N13-O13</f>
        <v>0</v>
      </c>
      <c s="3"/>
      <c s="3"/>
      <c s="3"/>
      <c s="3"/>
      <c s="11">
        <f>S13+T13</f>
        <v>0</v>
      </c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5" s="4" t="s">
        <v>909</v>
      </c>
      <c s="10" t="s">
        <v>510</v>
      </c>
      <c s="2"/>
      <c s="2"/>
      <c s="2"/>
      <c s="2"/>
      <c s="9"/>
      <c s="6">
        <f t="shared" si="1" ref="I15:V15">SUM(I12:I14)</f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2"/>
      <c s="2"/>
      <c s="2"/>
      <c s="2"/>
      <c s="9"/>
      <c s="2"/>
      <c s="2"/>
      <c s="2"/>
      <c s="2"/>
      <c s="2"/>
      <c s="2"/>
    </row>
    <row>
      <c r="B16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7" s="4" t="s">
        <v>800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3"/>
      <c s="11">
        <f>M17+N17-O17</f>
        <v>0</v>
      </c>
      <c s="3"/>
      <c s="3"/>
      <c s="3"/>
      <c s="3"/>
      <c s="11">
        <f>S17+T17</f>
        <v>0</v>
      </c>
      <c s="3"/>
      <c s="3"/>
      <c s="3"/>
      <c s="3"/>
      <c s="3"/>
      <c s="3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9" s="4" t="s">
        <v>1018</v>
      </c>
      <c s="10" t="s">
        <v>511</v>
      </c>
      <c s="2"/>
      <c s="2"/>
      <c s="2"/>
      <c s="2"/>
      <c s="9"/>
      <c s="6">
        <f t="shared" si="2" ref="I19:V19">SUM(I16:I18)</f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6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1" s="4" t="s">
        <v>963</v>
      </c>
      <c s="4" t="s">
        <v>1017</v>
      </c>
      <c s="4" t="s">
        <v>8</v>
      </c>
      <c s="19"/>
      <c s="24"/>
      <c s="4" t="s">
        <v>8</v>
      </c>
      <c s="9"/>
      <c s="3"/>
      <c s="3"/>
      <c s="3"/>
      <c s="3"/>
      <c s="3"/>
      <c s="3"/>
      <c s="3"/>
      <c s="11">
        <f>M21+N21-O21</f>
        <v>0</v>
      </c>
      <c s="3"/>
      <c s="3"/>
      <c s="3"/>
      <c s="3"/>
      <c s="11">
        <f>S21+T21</f>
        <v>0</v>
      </c>
      <c s="3"/>
      <c s="24"/>
      <c s="19"/>
      <c s="19"/>
      <c s="19"/>
      <c s="19"/>
      <c s="4" t="s">
        <v>8</v>
      </c>
      <c s="4" t="s">
        <v>8</v>
      </c>
      <c s="4" t="s">
        <v>8</v>
      </c>
      <c s="4" t="s">
        <v>8</v>
      </c>
      <c s="19"/>
      <c s="26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8" t="s">
        <v>712</v>
      </c>
      <c s="8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2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3" s="4" t="s">
        <v>9</v>
      </c>
      <c s="10" t="s">
        <v>801</v>
      </c>
      <c s="20"/>
      <c s="9"/>
      <c s="25"/>
      <c s="20"/>
      <c s="9"/>
      <c s="6">
        <f t="shared" si="3" ref="I23:V23">SUM(I20:I22)</f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25"/>
      <c s="9"/>
      <c s="9"/>
      <c s="9"/>
      <c s="9"/>
      <c s="20"/>
      <c s="20"/>
      <c s="20"/>
      <c s="20"/>
      <c s="9"/>
      <c s="9"/>
    </row>
    <row>
      <c r="B24" s="8" t="s">
        <v>712</v>
      </c>
      <c s="8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2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5" s="4" t="s">
        <v>213</v>
      </c>
      <c s="4" t="s">
        <v>744</v>
      </c>
      <c s="10" t="s">
        <v>677</v>
      </c>
      <c s="19"/>
      <c s="24">
        <v>45427</v>
      </c>
      <c s="4" t="s">
        <v>227</v>
      </c>
      <c s="9"/>
      <c s="15">
        <v>7500000</v>
      </c>
      <c s="15">
        <v>7500000</v>
      </c>
      <c s="15">
        <v>7546875</v>
      </c>
      <c s="15">
        <v>7503601</v>
      </c>
      <c s="15"/>
      <c s="15">
        <v>-3601</v>
      </c>
      <c s="15"/>
      <c s="6">
        <f>M25+N25-O25</f>
        <v>-3601</v>
      </c>
      <c s="15"/>
      <c s="15">
        <v>7500000</v>
      </c>
      <c s="15"/>
      <c s="15"/>
      <c s="6">
        <f>S25+T25</f>
        <v>0</v>
      </c>
      <c s="15">
        <v>108150</v>
      </c>
      <c s="24">
        <v>45427</v>
      </c>
      <c s="19">
        <v>1</v>
      </c>
      <c s="19" t="s">
        <v>908</v>
      </c>
      <c s="19" t="s">
        <v>67</v>
      </c>
      <c s="19" t="s">
        <v>95</v>
      </c>
      <c s="4" t="s">
        <v>8</v>
      </c>
      <c s="4" t="s">
        <v>600</v>
      </c>
      <c s="4" t="s">
        <v>529</v>
      </c>
      <c s="4" t="s">
        <v>8</v>
      </c>
      <c s="19" t="s">
        <v>905</v>
      </c>
      <c s="26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>1.A FE</v>
      </c>
    </row>
    <row>
      <c r="B26" s="8" t="s">
        <v>712</v>
      </c>
      <c s="8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2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7" s="4" t="s">
        <v>140</v>
      </c>
      <c s="10" t="s">
        <v>141</v>
      </c>
      <c s="20"/>
      <c s="9"/>
      <c s="25"/>
      <c s="20"/>
      <c s="9"/>
      <c s="6">
        <f t="shared" si="4" ref="I27:V27">SUM(I24:I26)</f>
        <v>7500000</v>
      </c>
      <c s="6">
        <f t="shared" si="4"/>
        <v>7500000</v>
      </c>
      <c s="6">
        <f t="shared" si="4"/>
        <v>7546875</v>
      </c>
      <c s="6">
        <f t="shared" si="4"/>
        <v>7503601</v>
      </c>
      <c s="6">
        <f t="shared" si="4"/>
        <v>0</v>
      </c>
      <c s="6">
        <f t="shared" si="4"/>
        <v>-3601</v>
      </c>
      <c s="6">
        <f t="shared" si="4"/>
        <v>0</v>
      </c>
      <c s="6">
        <f t="shared" si="4"/>
        <v>-3601</v>
      </c>
      <c s="6">
        <f t="shared" si="4"/>
        <v>0</v>
      </c>
      <c s="6">
        <f t="shared" si="4"/>
        <v>7500000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108150</v>
      </c>
      <c s="25"/>
      <c s="9"/>
      <c s="9"/>
      <c s="9"/>
      <c s="9"/>
      <c s="20"/>
      <c s="20"/>
      <c s="20"/>
      <c s="20"/>
      <c s="9"/>
      <c s="9"/>
    </row>
    <row>
      <c r="B28" s="8" t="s">
        <v>712</v>
      </c>
      <c s="8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2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29" s="4" t="s">
        <v>716</v>
      </c>
      <c s="4" t="s">
        <v>395</v>
      </c>
      <c s="10" t="s">
        <v>165</v>
      </c>
      <c s="19"/>
      <c s="24">
        <v>45411</v>
      </c>
      <c s="10" t="s">
        <v>10</v>
      </c>
      <c s="9"/>
      <c s="15">
        <v>8820958</v>
      </c>
      <c s="15">
        <v>10281000</v>
      </c>
      <c s="15">
        <v>10419433</v>
      </c>
      <c s="15">
        <v>10357857</v>
      </c>
      <c s="15"/>
      <c s="15">
        <v>-6645</v>
      </c>
      <c s="15"/>
      <c s="6">
        <f t="shared" si="5" ref="P29:P186">M29+N29-O29</f>
        <v>-6645</v>
      </c>
      <c s="15"/>
      <c s="15">
        <v>10351212</v>
      </c>
      <c s="15"/>
      <c s="15">
        <v>-1530254</v>
      </c>
      <c s="6">
        <f t="shared" si="6" ref="U29:U186">S29+T29</f>
        <v>-1530254</v>
      </c>
      <c s="15">
        <v>101744</v>
      </c>
      <c s="24">
        <v>46661</v>
      </c>
      <c s="19">
        <v>2</v>
      </c>
      <c s="19" t="s">
        <v>319</v>
      </c>
      <c s="19" t="s">
        <v>67</v>
      </c>
      <c s="9"/>
      <c s="4" t="s">
        <v>926</v>
      </c>
      <c s="4" t="s">
        <v>96</v>
      </c>
      <c s="4" t="s">
        <v>8</v>
      </c>
      <c s="4" t="s">
        <v>8</v>
      </c>
      <c s="19" t="s">
        <v>905</v>
      </c>
      <c s="26" t="str">
        <f t="shared" si="7" ref="AG29:AG186"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2.C FE</v>
      </c>
    </row>
    <row>
      <c r="B30" s="4" t="s">
        <v>1020</v>
      </c>
      <c s="4" t="s">
        <v>977</v>
      </c>
      <c s="10" t="s">
        <v>25</v>
      </c>
      <c s="19"/>
      <c s="24">
        <v>45397</v>
      </c>
      <c s="4" t="s">
        <v>227</v>
      </c>
      <c s="9"/>
      <c s="15">
        <v>221916</v>
      </c>
      <c s="15">
        <v>221916</v>
      </c>
      <c s="15">
        <v>217719</v>
      </c>
      <c s="15">
        <v>219497</v>
      </c>
      <c s="15"/>
      <c s="15">
        <v>2420</v>
      </c>
      <c s="15"/>
      <c s="6">
        <f t="shared" si="5"/>
        <v>2420</v>
      </c>
      <c s="15"/>
      <c s="15">
        <v>221916</v>
      </c>
      <c s="15"/>
      <c s="15"/>
      <c s="6">
        <f t="shared" si="6"/>
        <v>0</v>
      </c>
      <c s="15">
        <v>3329</v>
      </c>
      <c s="24">
        <v>47041</v>
      </c>
      <c s="19">
        <v>1</v>
      </c>
      <c s="19" t="s">
        <v>68</v>
      </c>
      <c s="19" t="s">
        <v>67</v>
      </c>
      <c s="9"/>
      <c s="4" t="s">
        <v>8</v>
      </c>
      <c s="10" t="s">
        <v>822</v>
      </c>
      <c s="10" t="s">
        <v>822</v>
      </c>
      <c s="4" t="s">
        <v>8</v>
      </c>
      <c s="19" t="s">
        <v>905</v>
      </c>
      <c s="26" t="str">
        <f t="shared" si="7"/>
        <v>1.F FE</v>
      </c>
    </row>
    <row>
      <c r="B31" s="4" t="s">
        <v>142</v>
      </c>
      <c s="4" t="s">
        <v>1118</v>
      </c>
      <c s="10" t="s">
        <v>1119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47241</v>
      </c>
      <c s="19">
        <v>1</v>
      </c>
      <c s="19" t="s">
        <v>68</v>
      </c>
      <c s="19" t="s">
        <v>67</v>
      </c>
      <c s="9"/>
      <c s="4" t="s">
        <v>70</v>
      </c>
      <c s="4" t="s">
        <v>379</v>
      </c>
      <c s="4" t="s">
        <v>8</v>
      </c>
      <c s="4" t="s">
        <v>8</v>
      </c>
      <c s="19" t="s">
        <v>905</v>
      </c>
      <c s="26" t="str">
        <f t="shared" si="7"/>
        <v>1.F FE</v>
      </c>
    </row>
    <row>
      <c r="B32" s="4" t="s">
        <v>441</v>
      </c>
      <c s="4" t="s">
        <v>612</v>
      </c>
      <c s="10" t="s">
        <v>745</v>
      </c>
      <c s="19"/>
      <c s="24">
        <v>45427</v>
      </c>
      <c s="4" t="s">
        <v>227</v>
      </c>
      <c s="9"/>
      <c s="15">
        <v>15000000</v>
      </c>
      <c s="15">
        <v>15000000</v>
      </c>
      <c s="15">
        <v>14787600</v>
      </c>
      <c s="15">
        <v>14983219</v>
      </c>
      <c s="15"/>
      <c s="15">
        <v>16781</v>
      </c>
      <c s="15"/>
      <c s="6">
        <f t="shared" si="5"/>
        <v>16781</v>
      </c>
      <c s="15"/>
      <c s="15">
        <v>15000000</v>
      </c>
      <c s="15"/>
      <c s="15"/>
      <c s="6">
        <f t="shared" si="6"/>
        <v>0</v>
      </c>
      <c s="15">
        <v>255000</v>
      </c>
      <c s="24">
        <v>45427</v>
      </c>
      <c s="19">
        <v>2</v>
      </c>
      <c s="19" t="s">
        <v>908</v>
      </c>
      <c s="19" t="s">
        <v>67</v>
      </c>
      <c s="9"/>
      <c s="4" t="s">
        <v>460</v>
      </c>
      <c s="4" t="s">
        <v>927</v>
      </c>
      <c s="4" t="s">
        <v>8</v>
      </c>
      <c s="4" t="s">
        <v>8</v>
      </c>
      <c s="19" t="s">
        <v>905</v>
      </c>
      <c s="26" t="str">
        <f t="shared" si="7"/>
        <v>2.A FE</v>
      </c>
    </row>
    <row>
      <c r="B33" s="4" t="s">
        <v>718</v>
      </c>
      <c s="4" t="s">
        <v>746</v>
      </c>
      <c s="10" t="s">
        <v>166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46280</v>
      </c>
      <c s="19">
        <v>1</v>
      </c>
      <c s="19" t="s">
        <v>387</v>
      </c>
      <c s="19" t="s">
        <v>67</v>
      </c>
      <c s="9"/>
      <c s="4" t="s">
        <v>747</v>
      </c>
      <c s="4" t="s">
        <v>1045</v>
      </c>
      <c s="4" t="s">
        <v>8</v>
      </c>
      <c s="4" t="s">
        <v>8</v>
      </c>
      <c s="19" t="s">
        <v>905</v>
      </c>
      <c s="26" t="str">
        <f t="shared" si="7"/>
        <v>1.G FE</v>
      </c>
    </row>
    <row>
      <c r="B34" s="4" t="s">
        <v>1021</v>
      </c>
      <c s="4" t="s">
        <v>462</v>
      </c>
      <c s="10" t="s">
        <v>1046</v>
      </c>
      <c s="19"/>
      <c s="24">
        <v>45463</v>
      </c>
      <c s="4" t="s">
        <v>678</v>
      </c>
      <c s="9"/>
      <c s="15">
        <v>318989</v>
      </c>
      <c s="15">
        <v>318989</v>
      </c>
      <c s="15">
        <v>318938</v>
      </c>
      <c s="15">
        <v>318959</v>
      </c>
      <c s="15"/>
      <c s="15">
        <v>30</v>
      </c>
      <c s="15"/>
      <c s="6">
        <f t="shared" si="5"/>
        <v>30</v>
      </c>
      <c s="15"/>
      <c s="15">
        <v>318989</v>
      </c>
      <c s="15"/>
      <c s="15"/>
      <c s="6">
        <f t="shared" si="6"/>
        <v>0</v>
      </c>
      <c s="15">
        <v>7022</v>
      </c>
      <c s="24">
        <v>46925</v>
      </c>
      <c s="19">
        <v>1</v>
      </c>
      <c s="19" t="s">
        <v>908</v>
      </c>
      <c s="19" t="s">
        <v>67</v>
      </c>
      <c s="9"/>
      <c s="4" t="s">
        <v>8</v>
      </c>
      <c s="10" t="s">
        <v>613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35" s="4" t="s">
        <v>143</v>
      </c>
      <c s="4" t="s">
        <v>168</v>
      </c>
      <c s="10" t="s">
        <v>978</v>
      </c>
      <c s="19"/>
      <c s="24">
        <v>45412</v>
      </c>
      <c s="4" t="s">
        <v>678</v>
      </c>
      <c s="9"/>
      <c s="15">
        <v>18750</v>
      </c>
      <c s="15">
        <v>18750</v>
      </c>
      <c s="15">
        <v>18927</v>
      </c>
      <c s="15">
        <v>18838</v>
      </c>
      <c s="15"/>
      <c s="15">
        <v>-88</v>
      </c>
      <c s="15"/>
      <c s="6">
        <f t="shared" si="5"/>
        <v>-88</v>
      </c>
      <c s="15"/>
      <c s="15">
        <v>18750</v>
      </c>
      <c s="15"/>
      <c s="15"/>
      <c s="6">
        <f t="shared" si="6"/>
        <v>0</v>
      </c>
      <c s="15">
        <v>303</v>
      </c>
      <c s="24">
        <v>54999</v>
      </c>
      <c s="19">
        <v>2</v>
      </c>
      <c s="19" t="s">
        <v>319</v>
      </c>
      <c s="19" t="s">
        <v>67</v>
      </c>
      <c s="9"/>
      <c s="4" t="s">
        <v>8</v>
      </c>
      <c s="10" t="s">
        <v>614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36" s="4" t="s">
        <v>514</v>
      </c>
      <c s="4" t="s">
        <v>679</v>
      </c>
      <c s="10" t="s">
        <v>1047</v>
      </c>
      <c s="19"/>
      <c s="24">
        <v>45468</v>
      </c>
      <c s="4" t="s">
        <v>169</v>
      </c>
      <c s="9"/>
      <c s="15">
        <v>10000000</v>
      </c>
      <c s="15">
        <v>10000000</v>
      </c>
      <c s="15">
        <v>9972200</v>
      </c>
      <c s="15">
        <v>9997141</v>
      </c>
      <c s="15"/>
      <c s="15">
        <v>2859</v>
      </c>
      <c s="15"/>
      <c s="6">
        <f t="shared" si="5"/>
        <v>2859</v>
      </c>
      <c s="15"/>
      <c s="15">
        <v>10000000</v>
      </c>
      <c s="15"/>
      <c s="15"/>
      <c s="6">
        <f t="shared" si="6"/>
        <v>0</v>
      </c>
      <c s="15">
        <v>137500</v>
      </c>
      <c s="24">
        <v>45468</v>
      </c>
      <c s="19">
        <v>1</v>
      </c>
      <c s="19" t="s">
        <v>964</v>
      </c>
      <c s="19" t="s">
        <v>67</v>
      </c>
      <c s="9"/>
      <c s="4" t="s">
        <v>8</v>
      </c>
      <c s="4" t="s">
        <v>1048</v>
      </c>
      <c s="4" t="s">
        <v>216</v>
      </c>
      <c s="4" t="s">
        <v>8</v>
      </c>
      <c s="19" t="s">
        <v>905</v>
      </c>
      <c s="26" t="str">
        <f t="shared" si="7"/>
        <v>1.E FE</v>
      </c>
    </row>
    <row>
      <c r="B37" s="4" t="s">
        <v>804</v>
      </c>
      <c s="4" t="s">
        <v>615</v>
      </c>
      <c s="10" t="s">
        <v>979</v>
      </c>
      <c s="19"/>
      <c s="24">
        <v>45463</v>
      </c>
      <c s="4" t="s">
        <v>678</v>
      </c>
      <c s="9"/>
      <c s="15">
        <v>2000000</v>
      </c>
      <c s="15">
        <v>2000000</v>
      </c>
      <c s="15">
        <v>1999293</v>
      </c>
      <c s="15">
        <v>1999811</v>
      </c>
      <c s="15"/>
      <c s="15">
        <v>189</v>
      </c>
      <c s="15"/>
      <c s="6">
        <f t="shared" si="5"/>
        <v>189</v>
      </c>
      <c s="15"/>
      <c s="15">
        <v>2000000</v>
      </c>
      <c s="15"/>
      <c s="15"/>
      <c s="6">
        <f t="shared" si="6"/>
        <v>0</v>
      </c>
      <c s="15">
        <v>27917</v>
      </c>
      <c s="24">
        <v>45922</v>
      </c>
      <c s="19">
        <v>1</v>
      </c>
      <c s="19" t="s">
        <v>908</v>
      </c>
      <c s="19" t="s">
        <v>67</v>
      </c>
      <c s="9"/>
      <c s="4" t="s">
        <v>8</v>
      </c>
      <c s="10" t="s">
        <v>97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38" s="4" t="s">
        <v>145</v>
      </c>
      <c s="4" t="s">
        <v>616</v>
      </c>
      <c s="10" t="s">
        <v>1120</v>
      </c>
      <c s="19"/>
      <c s="24">
        <v>45463</v>
      </c>
      <c s="4" t="s">
        <v>678</v>
      </c>
      <c s="9"/>
      <c s="15">
        <v>1500000</v>
      </c>
      <c s="15">
        <v>1500000</v>
      </c>
      <c s="15">
        <v>1499675</v>
      </c>
      <c s="15">
        <v>1499875</v>
      </c>
      <c s="15"/>
      <c s="15">
        <v>125</v>
      </c>
      <c s="15"/>
      <c s="6">
        <f t="shared" si="5"/>
        <v>125</v>
      </c>
      <c s="15"/>
      <c s="15">
        <v>1500000</v>
      </c>
      <c s="15"/>
      <c s="15"/>
      <c s="6">
        <f t="shared" si="6"/>
        <v>0</v>
      </c>
      <c s="15">
        <v>22188</v>
      </c>
      <c s="24">
        <v>45922</v>
      </c>
      <c s="19">
        <v>1</v>
      </c>
      <c s="19" t="s">
        <v>964</v>
      </c>
      <c s="19" t="s">
        <v>67</v>
      </c>
      <c s="9"/>
      <c s="4" t="s">
        <v>8</v>
      </c>
      <c s="10" t="s">
        <v>97</v>
      </c>
      <c s="4" t="s">
        <v>216</v>
      </c>
      <c s="4" t="s">
        <v>8</v>
      </c>
      <c s="19" t="s">
        <v>905</v>
      </c>
      <c s="26" t="str">
        <f t="shared" si="7"/>
        <v>1.E FE</v>
      </c>
    </row>
    <row>
      <c r="B39" s="4" t="s">
        <v>448</v>
      </c>
      <c s="4" t="s">
        <v>26</v>
      </c>
      <c s="10" t="s">
        <v>1121</v>
      </c>
      <c s="19"/>
      <c s="24">
        <v>45471</v>
      </c>
      <c s="4" t="s">
        <v>678</v>
      </c>
      <c s="9"/>
      <c s="15">
        <v>118047</v>
      </c>
      <c s="15">
        <v>118047</v>
      </c>
      <c s="15">
        <v>118036</v>
      </c>
      <c s="15">
        <v>118041</v>
      </c>
      <c s="15"/>
      <c s="15">
        <v>6</v>
      </c>
      <c s="15"/>
      <c s="6">
        <f t="shared" si="5"/>
        <v>6</v>
      </c>
      <c s="15"/>
      <c s="15">
        <v>118047</v>
      </c>
      <c s="15"/>
      <c s="15"/>
      <c s="6">
        <f t="shared" si="6"/>
        <v>0</v>
      </c>
      <c s="15">
        <v>759</v>
      </c>
      <c s="24">
        <v>49733</v>
      </c>
      <c s="19">
        <v>1</v>
      </c>
      <c s="19" t="s">
        <v>908</v>
      </c>
      <c s="19" t="s">
        <v>67</v>
      </c>
      <c s="9"/>
      <c s="4" t="s">
        <v>8</v>
      </c>
      <c s="10" t="s">
        <v>463</v>
      </c>
      <c s="4" t="s">
        <v>530</v>
      </c>
      <c s="4" t="s">
        <v>8</v>
      </c>
      <c s="19" t="s">
        <v>905</v>
      </c>
      <c s="26" t="str">
        <f t="shared" si="7"/>
        <v>1.A FE</v>
      </c>
    </row>
    <row>
      <c r="B40" s="4" t="s">
        <v>719</v>
      </c>
      <c s="4" t="s">
        <v>1122</v>
      </c>
      <c s="10" t="s">
        <v>980</v>
      </c>
      <c s="19"/>
      <c s="24">
        <v>45471</v>
      </c>
      <c s="4" t="s">
        <v>678</v>
      </c>
      <c s="9"/>
      <c s="15">
        <v>48847</v>
      </c>
      <c s="15">
        <v>48847</v>
      </c>
      <c s="15">
        <v>48839</v>
      </c>
      <c s="15">
        <v>48842</v>
      </c>
      <c s="15"/>
      <c s="15">
        <v>4</v>
      </c>
      <c s="15"/>
      <c s="6">
        <f t="shared" si="5"/>
        <v>4</v>
      </c>
      <c s="15"/>
      <c s="15">
        <v>48847</v>
      </c>
      <c s="15"/>
      <c s="15"/>
      <c s="6">
        <f t="shared" si="6"/>
        <v>0</v>
      </c>
      <c s="15">
        <v>504</v>
      </c>
      <c s="24">
        <v>49733</v>
      </c>
      <c s="19">
        <v>1</v>
      </c>
      <c s="19" t="s">
        <v>387</v>
      </c>
      <c s="19" t="s">
        <v>67</v>
      </c>
      <c s="9"/>
      <c s="4" t="s">
        <v>8</v>
      </c>
      <c s="10" t="s">
        <v>463</v>
      </c>
      <c s="4" t="s">
        <v>216</v>
      </c>
      <c s="4" t="s">
        <v>8</v>
      </c>
      <c s="19" t="s">
        <v>905</v>
      </c>
      <c s="26" t="str">
        <f t="shared" si="7"/>
        <v>1.G FE</v>
      </c>
    </row>
    <row>
      <c r="B41" s="4" t="s">
        <v>1023</v>
      </c>
      <c s="4" t="s">
        <v>464</v>
      </c>
      <c s="10" t="s">
        <v>1049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46249</v>
      </c>
      <c s="19">
        <v>2</v>
      </c>
      <c s="19" t="s">
        <v>319</v>
      </c>
      <c s="19" t="s">
        <v>67</v>
      </c>
      <c s="9"/>
      <c s="4" t="s">
        <v>247</v>
      </c>
      <c s="4" t="s">
        <v>170</v>
      </c>
      <c s="4" t="s">
        <v>928</v>
      </c>
      <c s="4" t="s">
        <v>8</v>
      </c>
      <c s="19" t="s">
        <v>905</v>
      </c>
      <c s="26" t="str">
        <f t="shared" si="7"/>
        <v>2.C FE</v>
      </c>
    </row>
    <row>
      <c r="B42" s="4" t="s">
        <v>147</v>
      </c>
      <c s="4" t="s">
        <v>465</v>
      </c>
      <c s="10" t="s">
        <v>1123</v>
      </c>
      <c s="19"/>
      <c s="24">
        <v>45463</v>
      </c>
      <c s="4" t="s">
        <v>678</v>
      </c>
      <c s="9"/>
      <c s="15">
        <v>318750</v>
      </c>
      <c s="15">
        <v>318750</v>
      </c>
      <c s="15">
        <v>318611</v>
      </c>
      <c s="15">
        <v>318641</v>
      </c>
      <c s="15"/>
      <c s="15">
        <v>109</v>
      </c>
      <c s="15"/>
      <c s="6">
        <f t="shared" si="5"/>
        <v>109</v>
      </c>
      <c s="15"/>
      <c s="15">
        <v>318750</v>
      </c>
      <c s="15"/>
      <c s="15"/>
      <c s="6">
        <f t="shared" si="6"/>
        <v>0</v>
      </c>
      <c s="15">
        <v>2988</v>
      </c>
      <c s="24">
        <v>53622</v>
      </c>
      <c s="19">
        <v>1</v>
      </c>
      <c s="19" t="s">
        <v>68</v>
      </c>
      <c s="19" t="s">
        <v>67</v>
      </c>
      <c s="9"/>
      <c s="4" t="s">
        <v>8</v>
      </c>
      <c s="10" t="s">
        <v>248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43" s="4" t="s">
        <v>449</v>
      </c>
      <c s="4" t="s">
        <v>531</v>
      </c>
      <c s="10" t="s">
        <v>1124</v>
      </c>
      <c s="19"/>
      <c s="24">
        <v>45405</v>
      </c>
      <c s="10" t="s">
        <v>316</v>
      </c>
      <c s="9"/>
      <c s="15">
        <v>4404375</v>
      </c>
      <c s="15">
        <v>4500000</v>
      </c>
      <c s="15">
        <v>4525000</v>
      </c>
      <c s="15">
        <v>4506140</v>
      </c>
      <c s="15"/>
      <c s="15">
        <v>-3604</v>
      </c>
      <c s="15"/>
      <c s="6">
        <f t="shared" si="5"/>
        <v>-3604</v>
      </c>
      <c s="15"/>
      <c s="15">
        <v>4502536</v>
      </c>
      <c s="15"/>
      <c s="15">
        <v>-98161</v>
      </c>
      <c s="6">
        <f t="shared" si="6"/>
        <v>-98161</v>
      </c>
      <c s="15">
        <v>170625</v>
      </c>
      <c s="24">
        <v>46218</v>
      </c>
      <c s="19">
        <v>2</v>
      </c>
      <c s="19" t="s">
        <v>319</v>
      </c>
      <c s="19" t="s">
        <v>67</v>
      </c>
      <c s="9"/>
      <c s="4" t="s">
        <v>8</v>
      </c>
      <c s="10" t="s">
        <v>617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44" s="4" t="s">
        <v>722</v>
      </c>
      <c s="4" t="s">
        <v>98</v>
      </c>
      <c s="10" t="s">
        <v>748</v>
      </c>
      <c s="19"/>
      <c s="24">
        <v>45420</v>
      </c>
      <c s="10" t="s">
        <v>720</v>
      </c>
      <c s="9"/>
      <c s="15">
        <v>2941860</v>
      </c>
      <c s="15">
        <v>3000000</v>
      </c>
      <c s="15">
        <v>2967960</v>
      </c>
      <c s="15">
        <v>2991154</v>
      </c>
      <c s="15"/>
      <c s="15">
        <v>1807</v>
      </c>
      <c s="15"/>
      <c s="6">
        <f t="shared" si="5"/>
        <v>1807</v>
      </c>
      <c s="15"/>
      <c s="15">
        <v>2992961</v>
      </c>
      <c s="15"/>
      <c s="15">
        <v>-51101</v>
      </c>
      <c s="6">
        <f t="shared" si="6"/>
        <v>-51101</v>
      </c>
      <c s="15">
        <v>79313</v>
      </c>
      <c s="24">
        <v>45915</v>
      </c>
      <c s="19">
        <v>2</v>
      </c>
      <c s="19" t="s">
        <v>908</v>
      </c>
      <c s="19" t="s">
        <v>67</v>
      </c>
      <c s="9"/>
      <c s="4" t="s">
        <v>749</v>
      </c>
      <c s="4" t="s">
        <v>249</v>
      </c>
      <c s="4" t="s">
        <v>8</v>
      </c>
      <c s="4" t="s">
        <v>8</v>
      </c>
      <c s="19" t="s">
        <v>905</v>
      </c>
      <c s="26" t="str">
        <f t="shared" si="7"/>
        <v>2.A FE</v>
      </c>
    </row>
    <row>
      <c r="B45" s="4" t="s">
        <v>1104</v>
      </c>
      <c s="4" t="s">
        <v>466</v>
      </c>
      <c s="10" t="s">
        <v>823</v>
      </c>
      <c s="19"/>
      <c s="24">
        <v>45464</v>
      </c>
      <c s="4" t="s">
        <v>169</v>
      </c>
      <c s="9"/>
      <c s="15">
        <v>10000000</v>
      </c>
      <c s="15">
        <v>10000000</v>
      </c>
      <c s="15">
        <v>10000000</v>
      </c>
      <c s="15">
        <v>10000000</v>
      </c>
      <c s="15"/>
      <c s="15"/>
      <c s="15"/>
      <c s="6">
        <f t="shared" si="5"/>
        <v>0</v>
      </c>
      <c s="15"/>
      <c s="15">
        <v>10000000</v>
      </c>
      <c s="15"/>
      <c s="15"/>
      <c s="6">
        <f t="shared" si="6"/>
        <v>0</v>
      </c>
      <c s="15">
        <v>140800</v>
      </c>
      <c s="24">
        <v>45464</v>
      </c>
      <c s="19">
        <v>2</v>
      </c>
      <c s="19" t="s">
        <v>908</v>
      </c>
      <c s="19" t="s">
        <v>67</v>
      </c>
      <c s="9"/>
      <c s="4" t="s">
        <v>8</v>
      </c>
      <c s="10" t="s">
        <v>680</v>
      </c>
      <c s="4" t="s">
        <v>8</v>
      </c>
      <c s="4" t="s">
        <v>8</v>
      </c>
      <c s="19" t="s">
        <v>905</v>
      </c>
      <c s="26" t="str">
        <f t="shared" si="7"/>
        <v>2.A FE</v>
      </c>
    </row>
    <row>
      <c r="B46" s="4" t="s">
        <v>228</v>
      </c>
      <c s="4" t="s">
        <v>750</v>
      </c>
      <c s="10" t="s">
        <v>751</v>
      </c>
      <c s="19"/>
      <c s="24">
        <v>45392</v>
      </c>
      <c s="4" t="s">
        <v>669</v>
      </c>
      <c s="9"/>
      <c s="15">
        <v>9685400</v>
      </c>
      <c s="15">
        <v>10000000</v>
      </c>
      <c s="15">
        <v>9972400</v>
      </c>
      <c s="15">
        <v>9990713</v>
      </c>
      <c s="15"/>
      <c s="15">
        <v>1160</v>
      </c>
      <c s="15"/>
      <c s="6">
        <f t="shared" si="5"/>
        <v>1160</v>
      </c>
      <c s="15"/>
      <c s="15">
        <v>9991873</v>
      </c>
      <c s="15"/>
      <c s="15">
        <v>-306473</v>
      </c>
      <c s="6">
        <f t="shared" si="6"/>
        <v>-306473</v>
      </c>
      <c s="15">
        <v>230208</v>
      </c>
      <c s="24">
        <v>46082</v>
      </c>
      <c s="19">
        <v>2</v>
      </c>
      <c s="19" t="s">
        <v>908</v>
      </c>
      <c s="19" t="s">
        <v>67</v>
      </c>
      <c s="9"/>
      <c s="4" t="s">
        <v>929</v>
      </c>
      <c s="4" t="s">
        <v>27</v>
      </c>
      <c s="10" t="s">
        <v>824</v>
      </c>
      <c s="4" t="s">
        <v>8</v>
      </c>
      <c s="19" t="s">
        <v>905</v>
      </c>
      <c s="26" t="str">
        <f t="shared" si="7"/>
        <v>2.A FE</v>
      </c>
    </row>
    <row>
      <c r="B47" s="4" t="s">
        <v>515</v>
      </c>
      <c s="4" t="s">
        <v>28</v>
      </c>
      <c s="10" t="s">
        <v>328</v>
      </c>
      <c s="19"/>
      <c s="24">
        <v>45469</v>
      </c>
      <c s="4" t="s">
        <v>467</v>
      </c>
      <c s="9"/>
      <c s="15">
        <v>1333986</v>
      </c>
      <c s="15">
        <v>1338000</v>
      </c>
      <c s="15">
        <v>1291170</v>
      </c>
      <c s="15">
        <v>1320890</v>
      </c>
      <c s="15">
        <v>7688</v>
      </c>
      <c s="15">
        <v>6135</v>
      </c>
      <c s="15"/>
      <c s="6">
        <f t="shared" si="5"/>
        <v>13823</v>
      </c>
      <c s="15"/>
      <c s="15">
        <v>1334349</v>
      </c>
      <c s="15"/>
      <c s="15">
        <v>-363</v>
      </c>
      <c s="6">
        <f t="shared" si="6"/>
        <v>-363</v>
      </c>
      <c s="15">
        <v>40217</v>
      </c>
      <c s="24">
        <v>45580</v>
      </c>
      <c s="19">
        <v>3</v>
      </c>
      <c s="19" t="s">
        <v>319</v>
      </c>
      <c s="19" t="s">
        <v>67</v>
      </c>
      <c s="9"/>
      <c s="4" t="s">
        <v>618</v>
      </c>
      <c s="4" t="s">
        <v>171</v>
      </c>
      <c s="4" t="s">
        <v>1125</v>
      </c>
      <c s="4" t="s">
        <v>8</v>
      </c>
      <c s="19" t="s">
        <v>905</v>
      </c>
      <c s="26" t="str">
        <f t="shared" si="7"/>
        <v>3.C FE</v>
      </c>
    </row>
    <row>
      <c r="B48" s="4" t="s">
        <v>1028</v>
      </c>
      <c s="4" t="s">
        <v>981</v>
      </c>
      <c s="10" t="s">
        <v>396</v>
      </c>
      <c s="19"/>
      <c s="24">
        <v>45469</v>
      </c>
      <c s="4" t="s">
        <v>467</v>
      </c>
      <c s="9"/>
      <c s="15">
        <v>325710</v>
      </c>
      <c s="15">
        <v>329000</v>
      </c>
      <c s="15">
        <v>329000</v>
      </c>
      <c s="15">
        <v>319728</v>
      </c>
      <c s="15">
        <v>9272</v>
      </c>
      <c s="15">
        <v>3290</v>
      </c>
      <c s="15"/>
      <c s="6">
        <f t="shared" si="5"/>
        <v>12562</v>
      </c>
      <c s="15"/>
      <c s="15">
        <v>329000</v>
      </c>
      <c s="15"/>
      <c s="15">
        <v>-3290</v>
      </c>
      <c s="6">
        <f t="shared" si="6"/>
        <v>-3290</v>
      </c>
      <c s="15">
        <v>7831</v>
      </c>
      <c s="24">
        <v>45717</v>
      </c>
      <c s="19">
        <v>3</v>
      </c>
      <c s="19" t="s">
        <v>319</v>
      </c>
      <c s="19" t="s">
        <v>67</v>
      </c>
      <c s="9"/>
      <c s="4" t="s">
        <v>618</v>
      </c>
      <c s="4" t="s">
        <v>171</v>
      </c>
      <c s="4" t="s">
        <v>216</v>
      </c>
      <c s="4" t="s">
        <v>8</v>
      </c>
      <c s="19" t="s">
        <v>905</v>
      </c>
      <c s="26" t="str">
        <f t="shared" si="7"/>
        <v>3.C FE</v>
      </c>
    </row>
    <row>
      <c r="B49" s="4" t="s">
        <v>149</v>
      </c>
      <c s="4" t="s">
        <v>825</v>
      </c>
      <c s="10" t="s">
        <v>681</v>
      </c>
      <c s="19"/>
      <c s="24">
        <v>45471</v>
      </c>
      <c s="4" t="s">
        <v>678</v>
      </c>
      <c s="9"/>
      <c s="15">
        <v>124911</v>
      </c>
      <c s="15">
        <v>124911</v>
      </c>
      <c s="15">
        <v>124883</v>
      </c>
      <c s="15">
        <v>124890</v>
      </c>
      <c s="15"/>
      <c s="15">
        <v>20</v>
      </c>
      <c s="15"/>
      <c s="6">
        <f t="shared" si="5"/>
        <v>20</v>
      </c>
      <c s="15"/>
      <c s="15">
        <v>124911</v>
      </c>
      <c s="15"/>
      <c s="15"/>
      <c s="6">
        <f t="shared" si="6"/>
        <v>0</v>
      </c>
      <c s="15">
        <v>2207</v>
      </c>
      <c s="24">
        <v>50311</v>
      </c>
      <c s="19">
        <v>1</v>
      </c>
      <c s="19" t="s">
        <v>908</v>
      </c>
      <c s="19" t="s">
        <v>67</v>
      </c>
      <c s="9"/>
      <c s="4" t="s">
        <v>8</v>
      </c>
      <c s="10" t="s">
        <v>463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50" s="4" t="s">
        <v>452</v>
      </c>
      <c s="4" t="s">
        <v>826</v>
      </c>
      <c s="10" t="s">
        <v>619</v>
      </c>
      <c s="19"/>
      <c s="24">
        <v>45471</v>
      </c>
      <c s="4" t="s">
        <v>678</v>
      </c>
      <c s="9"/>
      <c s="15">
        <v>46841</v>
      </c>
      <c s="15">
        <v>46841</v>
      </c>
      <c s="15">
        <v>46829</v>
      </c>
      <c s="15">
        <v>46833</v>
      </c>
      <c s="15"/>
      <c s="15">
        <v>8</v>
      </c>
      <c s="15"/>
      <c s="6">
        <f t="shared" si="5"/>
        <v>8</v>
      </c>
      <c s="15"/>
      <c s="15">
        <v>46841</v>
      </c>
      <c s="15"/>
      <c s="15"/>
      <c s="6">
        <f t="shared" si="6"/>
        <v>0</v>
      </c>
      <c s="15">
        <v>926</v>
      </c>
      <c s="24">
        <v>50311</v>
      </c>
      <c s="19">
        <v>1</v>
      </c>
      <c s="19" t="s">
        <v>387</v>
      </c>
      <c s="19" t="s">
        <v>67</v>
      </c>
      <c s="9"/>
      <c s="4" t="s">
        <v>8</v>
      </c>
      <c s="10" t="s">
        <v>463</v>
      </c>
      <c s="4" t="s">
        <v>216</v>
      </c>
      <c s="4" t="s">
        <v>8</v>
      </c>
      <c s="19" t="s">
        <v>905</v>
      </c>
      <c s="26" t="str">
        <f t="shared" si="7"/>
        <v>1.G FE</v>
      </c>
    </row>
    <row>
      <c r="B51" s="4" t="s">
        <v>726</v>
      </c>
      <c s="4" t="s">
        <v>532</v>
      </c>
      <c s="10" t="s">
        <v>397</v>
      </c>
      <c s="19"/>
      <c s="24">
        <v>45457</v>
      </c>
      <c s="4" t="s">
        <v>678</v>
      </c>
      <c s="9"/>
      <c s="15">
        <v>527536</v>
      </c>
      <c s="15">
        <v>527536</v>
      </c>
      <c s="15">
        <v>527430</v>
      </c>
      <c s="15">
        <v>527515</v>
      </c>
      <c s="15"/>
      <c s="15">
        <v>21</v>
      </c>
      <c s="15"/>
      <c s="6">
        <f t="shared" si="5"/>
        <v>21</v>
      </c>
      <c s="15"/>
      <c s="15">
        <v>527536</v>
      </c>
      <c s="15"/>
      <c s="15"/>
      <c s="6">
        <f t="shared" si="6"/>
        <v>0</v>
      </c>
      <c s="15">
        <v>1820</v>
      </c>
      <c s="24">
        <v>46552</v>
      </c>
      <c s="19">
        <v>1</v>
      </c>
      <c s="19" t="s">
        <v>908</v>
      </c>
      <c s="19" t="s">
        <v>67</v>
      </c>
      <c s="9"/>
      <c s="4" t="s">
        <v>8</v>
      </c>
      <c s="10" t="s">
        <v>29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52" s="4" t="s">
        <v>1030</v>
      </c>
      <c s="4" t="s">
        <v>250</v>
      </c>
      <c s="10" t="s">
        <v>172</v>
      </c>
      <c s="19"/>
      <c s="24">
        <v>45457</v>
      </c>
      <c s="4" t="s">
        <v>678</v>
      </c>
      <c s="9"/>
      <c s="15">
        <v>470833</v>
      </c>
      <c s="15">
        <v>470833</v>
      </c>
      <c s="15">
        <v>470826</v>
      </c>
      <c s="15">
        <v>470829</v>
      </c>
      <c s="15"/>
      <c s="15">
        <v>4</v>
      </c>
      <c s="15"/>
      <c s="6">
        <f t="shared" si="5"/>
        <v>4</v>
      </c>
      <c s="15"/>
      <c s="15">
        <v>470833</v>
      </c>
      <c s="15"/>
      <c s="15"/>
      <c s="6">
        <f t="shared" si="6"/>
        <v>0</v>
      </c>
      <c s="15">
        <v>7459</v>
      </c>
      <c s="24">
        <v>47315</v>
      </c>
      <c s="19">
        <v>1</v>
      </c>
      <c s="19" t="s">
        <v>908</v>
      </c>
      <c s="19" t="s">
        <v>67</v>
      </c>
      <c s="9"/>
      <c s="4" t="s">
        <v>8</v>
      </c>
      <c s="10" t="s">
        <v>620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53" s="4" t="s">
        <v>231</v>
      </c>
      <c s="4" t="s">
        <v>827</v>
      </c>
      <c s="10" t="s">
        <v>173</v>
      </c>
      <c s="19"/>
      <c s="24">
        <v>45461</v>
      </c>
      <c s="4" t="s">
        <v>678</v>
      </c>
      <c s="9"/>
      <c s="15">
        <v>495000</v>
      </c>
      <c s="15">
        <v>495000</v>
      </c>
      <c s="15">
        <v>467013</v>
      </c>
      <c s="15">
        <v>469242</v>
      </c>
      <c s="15"/>
      <c s="15">
        <v>25758</v>
      </c>
      <c s="15"/>
      <c s="6">
        <f t="shared" si="5"/>
        <v>25758</v>
      </c>
      <c s="15"/>
      <c s="15">
        <v>495000</v>
      </c>
      <c s="15"/>
      <c s="15"/>
      <c s="6">
        <f t="shared" si="6"/>
        <v>0</v>
      </c>
      <c s="15">
        <v>4290</v>
      </c>
      <c s="24">
        <v>53223</v>
      </c>
      <c s="19">
        <v>1</v>
      </c>
      <c s="19" t="s">
        <v>68</v>
      </c>
      <c s="19" t="s">
        <v>67</v>
      </c>
      <c s="9"/>
      <c s="4" t="s">
        <v>8</v>
      </c>
      <c s="10" t="s">
        <v>174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54" s="4" t="s">
        <v>519</v>
      </c>
      <c s="4" t="s">
        <v>1126</v>
      </c>
      <c s="10" t="s">
        <v>828</v>
      </c>
      <c s="19"/>
      <c s="24">
        <v>45461</v>
      </c>
      <c s="4" t="s">
        <v>678</v>
      </c>
      <c s="9"/>
      <c s="15">
        <v>250000</v>
      </c>
      <c s="15">
        <v>250000</v>
      </c>
      <c s="15">
        <v>249948</v>
      </c>
      <c s="15">
        <v>249965</v>
      </c>
      <c s="15"/>
      <c s="15">
        <v>35</v>
      </c>
      <c s="15"/>
      <c s="6">
        <f t="shared" si="5"/>
        <v>35</v>
      </c>
      <c s="15"/>
      <c s="15">
        <v>250000</v>
      </c>
      <c s="15"/>
      <c s="15"/>
      <c s="6">
        <f t="shared" si="6"/>
        <v>0</v>
      </c>
      <c s="15">
        <v>2156</v>
      </c>
      <c s="24">
        <v>53253</v>
      </c>
      <c s="19">
        <v>1</v>
      </c>
      <c s="19" t="s">
        <v>68</v>
      </c>
      <c s="19" t="s">
        <v>67</v>
      </c>
      <c s="9"/>
      <c s="4" t="s">
        <v>8</v>
      </c>
      <c s="10" t="s">
        <v>398</v>
      </c>
      <c s="4" t="s">
        <v>8</v>
      </c>
      <c s="4" t="s">
        <v>8</v>
      </c>
      <c s="19" t="s">
        <v>905</v>
      </c>
      <c s="26" t="str">
        <f t="shared" si="7"/>
        <v>1.F FE</v>
      </c>
    </row>
    <row>
      <c r="B55" s="4" t="s">
        <v>811</v>
      </c>
      <c s="4" t="s">
        <v>30</v>
      </c>
      <c s="10" t="s">
        <v>329</v>
      </c>
      <c s="19"/>
      <c s="24">
        <v>45387</v>
      </c>
      <c s="4" t="s">
        <v>381</v>
      </c>
      <c s="9"/>
      <c s="15"/>
      <c s="15"/>
      <c s="15">
        <v>87196</v>
      </c>
      <c s="15">
        <v>45887</v>
      </c>
      <c s="15"/>
      <c s="15">
        <v>-2818</v>
      </c>
      <c s="15"/>
      <c s="6">
        <f t="shared" si="5"/>
        <v>-2818</v>
      </c>
      <c s="15"/>
      <c s="15">
        <v>43069</v>
      </c>
      <c s="15"/>
      <c s="15">
        <v>-43069</v>
      </c>
      <c s="6">
        <f t="shared" si="6"/>
        <v>-43069</v>
      </c>
      <c s="15">
        <v>62325</v>
      </c>
      <c s="24">
        <v>46433</v>
      </c>
      <c s="19">
        <v>2</v>
      </c>
      <c s="19" t="s">
        <v>6</v>
      </c>
      <c s="19" t="s">
        <v>67</v>
      </c>
      <c s="9"/>
      <c s="4" t="s">
        <v>8</v>
      </c>
      <c s="4" t="s">
        <v>829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56" s="4" t="s">
        <v>1109</v>
      </c>
      <c s="4" t="s">
        <v>682</v>
      </c>
      <c s="10" t="s">
        <v>621</v>
      </c>
      <c s="19"/>
      <c s="24">
        <v>45420</v>
      </c>
      <c s="4" t="s">
        <v>169</v>
      </c>
      <c s="9"/>
      <c s="15">
        <v>9500000</v>
      </c>
      <c s="15">
        <v>9500000</v>
      </c>
      <c s="15">
        <v>9522125</v>
      </c>
      <c s="15">
        <v>9501300</v>
      </c>
      <c s="15"/>
      <c s="15">
        <v>-1300</v>
      </c>
      <c s="15"/>
      <c s="6">
        <f t="shared" si="5"/>
        <v>-1300</v>
      </c>
      <c s="15"/>
      <c s="15">
        <v>9500000</v>
      </c>
      <c s="15"/>
      <c s="15"/>
      <c s="6">
        <f t="shared" si="6"/>
        <v>0</v>
      </c>
      <c s="15">
        <v>166250</v>
      </c>
      <c s="24">
        <v>45420</v>
      </c>
      <c s="19">
        <v>2</v>
      </c>
      <c s="19" t="s">
        <v>319</v>
      </c>
      <c s="19" t="s">
        <v>67</v>
      </c>
      <c s="9"/>
      <c s="4" t="s">
        <v>1050</v>
      </c>
      <c s="4" t="s">
        <v>175</v>
      </c>
      <c s="4" t="s">
        <v>8</v>
      </c>
      <c s="4" t="s">
        <v>8</v>
      </c>
      <c s="19" t="s">
        <v>905</v>
      </c>
      <c s="26" t="str">
        <f t="shared" si="7"/>
        <v>2.C FE</v>
      </c>
    </row>
    <row>
      <c r="B57" s="4" t="s">
        <v>233</v>
      </c>
      <c s="4" t="s">
        <v>982</v>
      </c>
      <c s="10" t="s">
        <v>1051</v>
      </c>
      <c s="19"/>
      <c s="24">
        <v>45457</v>
      </c>
      <c s="10" t="s">
        <v>720</v>
      </c>
      <c s="9"/>
      <c s="15">
        <v>10331750</v>
      </c>
      <c s="15">
        <v>10000000</v>
      </c>
      <c s="15">
        <v>9996680</v>
      </c>
      <c s="15">
        <v>9997269</v>
      </c>
      <c s="15"/>
      <c s="15">
        <v>193</v>
      </c>
      <c s="15"/>
      <c s="6">
        <f t="shared" si="5"/>
        <v>193</v>
      </c>
      <c s="15"/>
      <c s="15">
        <v>9997462</v>
      </c>
      <c s="15"/>
      <c s="15">
        <v>334288</v>
      </c>
      <c s="6">
        <f t="shared" si="6"/>
        <v>334288</v>
      </c>
      <c s="15">
        <v>580250</v>
      </c>
      <c s="24">
        <v>47314</v>
      </c>
      <c s="19">
        <v>2</v>
      </c>
      <c s="19" t="s">
        <v>319</v>
      </c>
      <c s="19" t="s">
        <v>67</v>
      </c>
      <c s="9"/>
      <c s="4" t="s">
        <v>1050</v>
      </c>
      <c s="4" t="s">
        <v>175</v>
      </c>
      <c s="4" t="s">
        <v>8</v>
      </c>
      <c s="4" t="s">
        <v>8</v>
      </c>
      <c s="19" t="s">
        <v>905</v>
      </c>
      <c s="26" t="str">
        <f t="shared" si="7"/>
        <v>2.C FE</v>
      </c>
    </row>
    <row>
      <c r="B58" s="4" t="s">
        <v>732</v>
      </c>
      <c s="4" t="s">
        <v>830</v>
      </c>
      <c s="10" t="s">
        <v>683</v>
      </c>
      <c s="19"/>
      <c s="24">
        <v>45406</v>
      </c>
      <c s="4" t="s">
        <v>100</v>
      </c>
      <c s="9"/>
      <c s="15">
        <v>10000000</v>
      </c>
      <c s="15">
        <v>10000000</v>
      </c>
      <c s="15">
        <v>10254100</v>
      </c>
      <c s="15">
        <v>10019809</v>
      </c>
      <c s="15"/>
      <c s="15">
        <v>-19809</v>
      </c>
      <c s="15"/>
      <c s="6">
        <f t="shared" si="5"/>
        <v>-19809</v>
      </c>
      <c s="15"/>
      <c s="15">
        <v>10000000</v>
      </c>
      <c s="15"/>
      <c s="15"/>
      <c s="6">
        <f t="shared" si="6"/>
        <v>0</v>
      </c>
      <c s="15">
        <v>167600</v>
      </c>
      <c s="24">
        <v>45771</v>
      </c>
      <c s="19">
        <v>1</v>
      </c>
      <c s="19" t="s">
        <v>387</v>
      </c>
      <c s="19" t="s">
        <v>67</v>
      </c>
      <c s="9"/>
      <c s="4" t="s">
        <v>331</v>
      </c>
      <c s="4" t="s">
        <v>251</v>
      </c>
      <c s="4" t="s">
        <v>8</v>
      </c>
      <c s="4" t="s">
        <v>8</v>
      </c>
      <c s="19" t="s">
        <v>905</v>
      </c>
      <c s="26" t="str">
        <f t="shared" si="7"/>
        <v>1.G FE</v>
      </c>
    </row>
    <row>
      <c r="B59" s="4" t="s">
        <v>1033</v>
      </c>
      <c s="4" t="s">
        <v>983</v>
      </c>
      <c s="10" t="s">
        <v>831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46478</v>
      </c>
      <c s="19">
        <v>1</v>
      </c>
      <c s="19" t="s">
        <v>387</v>
      </c>
      <c s="19" t="s">
        <v>67</v>
      </c>
      <c s="9"/>
      <c s="4" t="s">
        <v>622</v>
      </c>
      <c s="4" t="s">
        <v>468</v>
      </c>
      <c s="4" t="s">
        <v>8</v>
      </c>
      <c s="4" t="s">
        <v>8</v>
      </c>
      <c s="19" t="s">
        <v>905</v>
      </c>
      <c s="26" t="str">
        <f t="shared" si="7"/>
        <v>1.G FE</v>
      </c>
    </row>
    <row>
      <c r="B60" s="4" t="s">
        <v>152</v>
      </c>
      <c s="4" t="s">
        <v>533</v>
      </c>
      <c s="10" t="s">
        <v>752</v>
      </c>
      <c s="19"/>
      <c s="24">
        <v>45392</v>
      </c>
      <c s="4" t="s">
        <v>1099</v>
      </c>
      <c s="9"/>
      <c s="15">
        <v>2849640</v>
      </c>
      <c s="15">
        <v>3000000</v>
      </c>
      <c s="15">
        <v>3031560</v>
      </c>
      <c s="15">
        <v>3012030</v>
      </c>
      <c s="15"/>
      <c s="15">
        <v>-1317</v>
      </c>
      <c s="15"/>
      <c s="6">
        <f t="shared" si="5"/>
        <v>-1317</v>
      </c>
      <c s="15"/>
      <c s="15">
        <v>3010713</v>
      </c>
      <c s="15"/>
      <c s="15">
        <v>-161073</v>
      </c>
      <c s="6">
        <f t="shared" si="6"/>
        <v>-161073</v>
      </c>
      <c s="15">
        <v>57788</v>
      </c>
      <c s="24">
        <v>46280</v>
      </c>
      <c s="19">
        <v>2</v>
      </c>
      <c s="19" t="s">
        <v>6</v>
      </c>
      <c s="19" t="s">
        <v>67</v>
      </c>
      <c s="9"/>
      <c s="4" t="s">
        <v>984</v>
      </c>
      <c s="4" t="s">
        <v>31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61" s="4" t="s">
        <v>454</v>
      </c>
      <c s="4" t="s">
        <v>176</v>
      </c>
      <c s="10" t="s">
        <v>753</v>
      </c>
      <c s="19"/>
      <c s="24">
        <v>45434</v>
      </c>
      <c s="4" t="s">
        <v>678</v>
      </c>
      <c s="9"/>
      <c s="15">
        <v>30000</v>
      </c>
      <c s="15">
        <v>30000</v>
      </c>
      <c s="15">
        <v>30000</v>
      </c>
      <c s="15">
        <v>30000</v>
      </c>
      <c s="15"/>
      <c s="15"/>
      <c s="15"/>
      <c s="6">
        <f t="shared" si="5"/>
        <v>0</v>
      </c>
      <c s="15"/>
      <c s="15">
        <v>30000</v>
      </c>
      <c s="15"/>
      <c s="15"/>
      <c s="6">
        <f t="shared" si="6"/>
        <v>0</v>
      </c>
      <c s="15">
        <v>374</v>
      </c>
      <c s="24">
        <v>55477</v>
      </c>
      <c s="19">
        <v>2</v>
      </c>
      <c s="19" t="s">
        <v>6</v>
      </c>
      <c s="19" t="s">
        <v>67</v>
      </c>
      <c s="9"/>
      <c s="4" t="s">
        <v>8</v>
      </c>
      <c s="10" t="s">
        <v>469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62" s="4" t="s">
        <v>815</v>
      </c>
      <c s="4" t="s">
        <v>399</v>
      </c>
      <c s="10" t="s">
        <v>32</v>
      </c>
      <c s="19"/>
      <c s="24">
        <v>45402</v>
      </c>
      <c s="4" t="s">
        <v>678</v>
      </c>
      <c s="9"/>
      <c s="15">
        <v>7125</v>
      </c>
      <c s="15">
        <v>7125</v>
      </c>
      <c s="15">
        <v>7170</v>
      </c>
      <c s="15">
        <v>7147</v>
      </c>
      <c s="15"/>
      <c s="15">
        <v>-22</v>
      </c>
      <c s="15"/>
      <c s="6">
        <f t="shared" si="5"/>
        <v>-22</v>
      </c>
      <c s="15"/>
      <c s="15">
        <v>7125</v>
      </c>
      <c s="15"/>
      <c s="15"/>
      <c s="6">
        <f t="shared" si="6"/>
        <v>0</v>
      </c>
      <c s="15">
        <v>135</v>
      </c>
      <c s="24">
        <v>54989</v>
      </c>
      <c s="19">
        <v>2</v>
      </c>
      <c s="19" t="s">
        <v>319</v>
      </c>
      <c s="19" t="s">
        <v>67</v>
      </c>
      <c s="9"/>
      <c s="4" t="s">
        <v>8</v>
      </c>
      <c s="10" t="s">
        <v>684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63" s="4" t="s">
        <v>1111</v>
      </c>
      <c s="4" t="s">
        <v>332</v>
      </c>
      <c s="10" t="s">
        <v>400</v>
      </c>
      <c s="19"/>
      <c s="24">
        <v>45402</v>
      </c>
      <c s="4" t="s">
        <v>678</v>
      </c>
      <c s="9"/>
      <c s="15">
        <v>6250</v>
      </c>
      <c s="15">
        <v>6250</v>
      </c>
      <c s="15">
        <v>6250</v>
      </c>
      <c s="15">
        <v>6250</v>
      </c>
      <c s="15"/>
      <c s="15"/>
      <c s="15"/>
      <c s="6">
        <f t="shared" si="5"/>
        <v>0</v>
      </c>
      <c s="15"/>
      <c s="15">
        <v>6250</v>
      </c>
      <c s="15"/>
      <c s="15"/>
      <c s="6">
        <f t="shared" si="6"/>
        <v>0</v>
      </c>
      <c s="15">
        <v>101</v>
      </c>
      <c s="24">
        <v>55173</v>
      </c>
      <c s="19">
        <v>2</v>
      </c>
      <c s="19" t="s">
        <v>319</v>
      </c>
      <c s="19" t="s">
        <v>67</v>
      </c>
      <c s="9"/>
      <c s="4" t="s">
        <v>8</v>
      </c>
      <c s="10" t="s">
        <v>684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64" s="4" t="s">
        <v>235</v>
      </c>
      <c s="4" t="s">
        <v>685</v>
      </c>
      <c s="10" t="s">
        <v>401</v>
      </c>
      <c s="19"/>
      <c s="24">
        <v>45402</v>
      </c>
      <c s="4" t="s">
        <v>678</v>
      </c>
      <c s="9"/>
      <c s="15">
        <v>10000</v>
      </c>
      <c s="15">
        <v>10000</v>
      </c>
      <c s="15">
        <v>10000</v>
      </c>
      <c s="15">
        <v>10000</v>
      </c>
      <c s="15"/>
      <c s="15"/>
      <c s="15"/>
      <c s="6">
        <f t="shared" si="5"/>
        <v>0</v>
      </c>
      <c s="15"/>
      <c s="15">
        <v>10000</v>
      </c>
      <c s="15"/>
      <c s="15"/>
      <c s="6">
        <f t="shared" si="6"/>
        <v>0</v>
      </c>
      <c s="15">
        <v>370</v>
      </c>
      <c s="24">
        <v>55812</v>
      </c>
      <c s="19">
        <v>2</v>
      </c>
      <c s="19" t="s">
        <v>319</v>
      </c>
      <c s="19" t="s">
        <v>67</v>
      </c>
      <c s="9"/>
      <c s="4" t="s">
        <v>8</v>
      </c>
      <c s="10" t="s">
        <v>684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65" s="4" t="s">
        <v>522</v>
      </c>
      <c s="4" t="s">
        <v>754</v>
      </c>
      <c s="10" t="s">
        <v>1127</v>
      </c>
      <c s="19"/>
      <c s="24">
        <v>45397</v>
      </c>
      <c s="4" t="s">
        <v>169</v>
      </c>
      <c s="9"/>
      <c s="15">
        <v>5000000</v>
      </c>
      <c s="15">
        <v>5000000</v>
      </c>
      <c s="15">
        <v>4982300</v>
      </c>
      <c s="15">
        <v>4998899</v>
      </c>
      <c s="15"/>
      <c s="15">
        <v>1101</v>
      </c>
      <c s="15"/>
      <c s="6">
        <f t="shared" si="5"/>
        <v>1101</v>
      </c>
      <c s="15"/>
      <c s="15">
        <v>5000000</v>
      </c>
      <c s="15"/>
      <c s="15"/>
      <c s="6">
        <f t="shared" si="6"/>
        <v>0</v>
      </c>
      <c s="15">
        <v>112500</v>
      </c>
      <c s="24">
        <v>45397</v>
      </c>
      <c s="19">
        <v>2</v>
      </c>
      <c s="19" t="s">
        <v>6</v>
      </c>
      <c s="19" t="s">
        <v>67</v>
      </c>
      <c s="9"/>
      <c s="4" t="s">
        <v>1052</v>
      </c>
      <c s="10" t="s">
        <v>755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66" s="4" t="s">
        <v>816</v>
      </c>
      <c s="4" t="s">
        <v>252</v>
      </c>
      <c s="10" t="s">
        <v>832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45792</v>
      </c>
      <c s="19">
        <v>2</v>
      </c>
      <c s="19" t="s">
        <v>319</v>
      </c>
      <c s="19" t="s">
        <v>67</v>
      </c>
      <c s="9"/>
      <c s="4" t="s">
        <v>1052</v>
      </c>
      <c s="10" t="s">
        <v>755</v>
      </c>
      <c s="4" t="s">
        <v>8</v>
      </c>
      <c s="4" t="s">
        <v>8</v>
      </c>
      <c s="19" t="s">
        <v>905</v>
      </c>
      <c s="26" t="str">
        <f t="shared" si="7"/>
        <v>2.C FE</v>
      </c>
    </row>
    <row>
      <c r="B67" s="4" t="s">
        <v>1113</v>
      </c>
      <c s="4" t="s">
        <v>402</v>
      </c>
      <c s="10" t="s">
        <v>470</v>
      </c>
      <c s="19"/>
      <c s="24">
        <v>45405</v>
      </c>
      <c s="4" t="s">
        <v>381</v>
      </c>
      <c s="9"/>
      <c s="15">
        <v>5617500</v>
      </c>
      <c s="15">
        <v>6000000</v>
      </c>
      <c s="15">
        <v>5843190</v>
      </c>
      <c s="15">
        <v>5874602</v>
      </c>
      <c s="15"/>
      <c s="15">
        <v>6510</v>
      </c>
      <c s="15"/>
      <c s="6">
        <f t="shared" si="5"/>
        <v>6510</v>
      </c>
      <c s="15"/>
      <c s="15">
        <v>5881111</v>
      </c>
      <c s="15"/>
      <c s="15">
        <v>-263611</v>
      </c>
      <c s="6">
        <f t="shared" si="6"/>
        <v>-263611</v>
      </c>
      <c s="15">
        <v>150417</v>
      </c>
      <c s="24">
        <v>47223</v>
      </c>
      <c s="19">
        <v>2</v>
      </c>
      <c s="19" t="s">
        <v>319</v>
      </c>
      <c s="19" t="s">
        <v>67</v>
      </c>
      <c s="9"/>
      <c s="4" t="s">
        <v>8</v>
      </c>
      <c s="4" t="s">
        <v>623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68" s="4" t="s">
        <v>456</v>
      </c>
      <c s="4" t="s">
        <v>403</v>
      </c>
      <c s="10" t="s">
        <v>833</v>
      </c>
      <c s="19"/>
      <c s="24">
        <v>45471</v>
      </c>
      <c s="4" t="s">
        <v>100</v>
      </c>
      <c s="9"/>
      <c s="15">
        <v>1333333</v>
      </c>
      <c s="15">
        <v>1333333</v>
      </c>
      <c s="15">
        <v>1333333</v>
      </c>
      <c s="15">
        <v>1333333</v>
      </c>
      <c s="15"/>
      <c s="15"/>
      <c s="15"/>
      <c s="6">
        <f t="shared" si="5"/>
        <v>0</v>
      </c>
      <c s="15"/>
      <c s="15">
        <v>1333333</v>
      </c>
      <c s="15"/>
      <c s="15"/>
      <c s="6">
        <f t="shared" si="6"/>
        <v>0</v>
      </c>
      <c s="15">
        <v>30359</v>
      </c>
      <c s="24">
        <v>45570</v>
      </c>
      <c s="19">
        <v>1</v>
      </c>
      <c s="19" t="s">
        <v>68</v>
      </c>
      <c s="19" t="s">
        <v>67</v>
      </c>
      <c s="9"/>
      <c s="4" t="s">
        <v>8</v>
      </c>
      <c s="10" t="s">
        <v>471</v>
      </c>
      <c s="10" t="s">
        <v>471</v>
      </c>
      <c s="4" t="s">
        <v>8</v>
      </c>
      <c s="19" t="s">
        <v>905</v>
      </c>
      <c s="26" t="str">
        <f t="shared" si="7"/>
        <v>1.F FE</v>
      </c>
    </row>
    <row>
      <c r="B69" s="4" t="s">
        <v>756</v>
      </c>
      <c s="4" t="s">
        <v>177</v>
      </c>
      <c s="10" t="s">
        <v>985</v>
      </c>
      <c s="19"/>
      <c s="24">
        <v>45398</v>
      </c>
      <c s="4" t="s">
        <v>227</v>
      </c>
      <c s="9"/>
      <c s="15">
        <v>4770825</v>
      </c>
      <c s="15">
        <v>5000000</v>
      </c>
      <c s="15">
        <v>4988800</v>
      </c>
      <c s="15">
        <v>4995774</v>
      </c>
      <c s="15"/>
      <c s="15">
        <v>481</v>
      </c>
      <c s="15"/>
      <c s="6">
        <f t="shared" si="5"/>
        <v>481</v>
      </c>
      <c s="15"/>
      <c s="15">
        <v>4996255</v>
      </c>
      <c s="15"/>
      <c s="15">
        <v>-225430</v>
      </c>
      <c s="6">
        <f t="shared" si="6"/>
        <v>-225430</v>
      </c>
      <c s="15">
        <v>52500</v>
      </c>
      <c s="24">
        <v>46188</v>
      </c>
      <c s="19">
        <v>2</v>
      </c>
      <c s="19" t="s">
        <v>6</v>
      </c>
      <c s="19" t="s">
        <v>67</v>
      </c>
      <c s="9"/>
      <c s="4" t="s">
        <v>333</v>
      </c>
      <c s="4" t="s">
        <v>472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70" s="4" t="s">
        <v>1128</v>
      </c>
      <c s="4" t="s">
        <v>757</v>
      </c>
      <c s="10" t="s">
        <v>473</v>
      </c>
      <c s="19"/>
      <c s="24">
        <v>45463</v>
      </c>
      <c s="4" t="s">
        <v>678</v>
      </c>
      <c s="9"/>
      <c s="15">
        <v>97776</v>
      </c>
      <c s="15">
        <v>97776</v>
      </c>
      <c s="15">
        <v>97729</v>
      </c>
      <c s="15">
        <v>97742</v>
      </c>
      <c s="15"/>
      <c s="15">
        <v>35</v>
      </c>
      <c s="15"/>
      <c s="6">
        <f t="shared" si="5"/>
        <v>35</v>
      </c>
      <c s="15"/>
      <c s="15">
        <v>97776</v>
      </c>
      <c s="15"/>
      <c s="15"/>
      <c s="6">
        <f t="shared" si="6"/>
        <v>0</v>
      </c>
      <c s="15">
        <v>1143</v>
      </c>
      <c s="24">
        <v>55569</v>
      </c>
      <c s="19">
        <v>1</v>
      </c>
      <c s="19" t="s">
        <v>68</v>
      </c>
      <c s="19" t="s">
        <v>67</v>
      </c>
      <c s="9"/>
      <c s="4" t="s">
        <v>8</v>
      </c>
      <c s="4" t="s">
        <v>930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71" s="4" t="s">
        <v>253</v>
      </c>
      <c s="4" t="s">
        <v>834</v>
      </c>
      <c s="10" t="s">
        <v>931</v>
      </c>
      <c s="19"/>
      <c s="24">
        <v>45397</v>
      </c>
      <c s="4" t="s">
        <v>222</v>
      </c>
      <c s="9"/>
      <c s="15">
        <v>476100</v>
      </c>
      <c s="15">
        <v>500000</v>
      </c>
      <c s="15">
        <v>500000</v>
      </c>
      <c s="15">
        <v>487199</v>
      </c>
      <c s="15">
        <v>12801</v>
      </c>
      <c s="15"/>
      <c s="15"/>
      <c s="6">
        <f t="shared" si="5"/>
        <v>12801</v>
      </c>
      <c s="15"/>
      <c s="15">
        <v>500000</v>
      </c>
      <c s="15"/>
      <c s="15">
        <v>-23900</v>
      </c>
      <c s="6">
        <f t="shared" si="6"/>
        <v>-23900</v>
      </c>
      <c s="15">
        <v>17944</v>
      </c>
      <c s="24">
        <v>46583</v>
      </c>
      <c s="19">
        <v>3</v>
      </c>
      <c s="19" t="s">
        <v>6</v>
      </c>
      <c s="19" t="s">
        <v>67</v>
      </c>
      <c s="9"/>
      <c s="4" t="s">
        <v>8</v>
      </c>
      <c s="10" t="s">
        <v>101</v>
      </c>
      <c s="4" t="s">
        <v>216</v>
      </c>
      <c s="4" t="s">
        <v>8</v>
      </c>
      <c s="19" t="s">
        <v>905</v>
      </c>
      <c s="26" t="str">
        <f t="shared" si="7"/>
        <v>3.B FE</v>
      </c>
    </row>
    <row>
      <c r="B72" s="4" t="s">
        <v>534</v>
      </c>
      <c s="4" t="s">
        <v>334</v>
      </c>
      <c s="10" t="s">
        <v>474</v>
      </c>
      <c s="19"/>
      <c s="24">
        <v>45404</v>
      </c>
      <c s="10" t="s">
        <v>10</v>
      </c>
      <c s="9"/>
      <c s="15">
        <v>6317500</v>
      </c>
      <c s="15">
        <v>7000000</v>
      </c>
      <c s="15">
        <v>7017500</v>
      </c>
      <c s="15">
        <v>6504757</v>
      </c>
      <c s="15">
        <v>505353</v>
      </c>
      <c s="15">
        <v>-1152</v>
      </c>
      <c s="15"/>
      <c s="6">
        <f t="shared" si="5"/>
        <v>504201</v>
      </c>
      <c s="15"/>
      <c s="15">
        <v>7008958</v>
      </c>
      <c s="15"/>
      <c s="15">
        <v>-691458</v>
      </c>
      <c s="6">
        <f t="shared" si="6"/>
        <v>-691458</v>
      </c>
      <c s="15">
        <v>193222</v>
      </c>
      <c s="24">
        <v>46980</v>
      </c>
      <c s="19">
        <v>3</v>
      </c>
      <c s="19" t="s">
        <v>6</v>
      </c>
      <c s="19" t="s">
        <v>67</v>
      </c>
      <c s="9"/>
      <c s="4" t="s">
        <v>535</v>
      </c>
      <c s="4" t="s">
        <v>254</v>
      </c>
      <c s="4" t="s">
        <v>216</v>
      </c>
      <c s="4" t="s">
        <v>8</v>
      </c>
      <c s="19" t="s">
        <v>905</v>
      </c>
      <c s="26" t="str">
        <f t="shared" si="7"/>
        <v>3.B FE</v>
      </c>
    </row>
    <row>
      <c r="B73" s="4" t="s">
        <v>835</v>
      </c>
      <c s="4" t="s">
        <v>255</v>
      </c>
      <c s="10" t="s">
        <v>1053</v>
      </c>
      <c s="19"/>
      <c s="24">
        <v>45452</v>
      </c>
      <c s="4" t="s">
        <v>678</v>
      </c>
      <c s="9"/>
      <c s="15">
        <v>89627</v>
      </c>
      <c s="15">
        <v>89627</v>
      </c>
      <c s="15">
        <v>89613</v>
      </c>
      <c s="15">
        <v>89621</v>
      </c>
      <c s="15"/>
      <c s="15">
        <v>6</v>
      </c>
      <c s="15"/>
      <c s="6">
        <f t="shared" si="5"/>
        <v>6</v>
      </c>
      <c s="15"/>
      <c s="15">
        <v>89627</v>
      </c>
      <c s="15"/>
      <c s="15"/>
      <c s="6">
        <f t="shared" si="6"/>
        <v>0</v>
      </c>
      <c s="15">
        <v>523</v>
      </c>
      <c s="24">
        <v>51052</v>
      </c>
      <c s="19">
        <v>1</v>
      </c>
      <c s="19" t="s">
        <v>908</v>
      </c>
      <c s="19" t="s">
        <v>67</v>
      </c>
      <c s="9"/>
      <c s="4" t="s">
        <v>8</v>
      </c>
      <c s="10" t="s">
        <v>102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74" s="4" t="s">
        <v>1129</v>
      </c>
      <c s="4" t="s">
        <v>256</v>
      </c>
      <c s="10" t="s">
        <v>986</v>
      </c>
      <c s="19"/>
      <c s="24">
        <v>45452</v>
      </c>
      <c s="4" t="s">
        <v>678</v>
      </c>
      <c s="9"/>
      <c s="15">
        <v>53112</v>
      </c>
      <c s="15">
        <v>53112</v>
      </c>
      <c s="15">
        <v>53099</v>
      </c>
      <c s="15">
        <v>53106</v>
      </c>
      <c s="15"/>
      <c s="15">
        <v>6</v>
      </c>
      <c s="15"/>
      <c s="6">
        <f t="shared" si="5"/>
        <v>6</v>
      </c>
      <c s="15"/>
      <c s="15">
        <v>53112</v>
      </c>
      <c s="15"/>
      <c s="15"/>
      <c s="6">
        <f t="shared" si="6"/>
        <v>0</v>
      </c>
      <c s="15">
        <v>497</v>
      </c>
      <c s="24">
        <v>51052</v>
      </c>
      <c s="19">
        <v>1</v>
      </c>
      <c s="19" t="s">
        <v>68</v>
      </c>
      <c s="19" t="s">
        <v>67</v>
      </c>
      <c s="9"/>
      <c s="4" t="s">
        <v>8</v>
      </c>
      <c s="10" t="s">
        <v>102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75" s="4" t="s">
        <v>257</v>
      </c>
      <c s="4" t="s">
        <v>179</v>
      </c>
      <c s="10" t="s">
        <v>536</v>
      </c>
      <c s="19"/>
      <c s="24">
        <v>45450</v>
      </c>
      <c s="4" t="s">
        <v>169</v>
      </c>
      <c s="9"/>
      <c s="15">
        <v>3500000</v>
      </c>
      <c s="15">
        <v>3500000</v>
      </c>
      <c s="15">
        <v>3500000</v>
      </c>
      <c s="15">
        <v>3500000</v>
      </c>
      <c s="15"/>
      <c s="15"/>
      <c s="15"/>
      <c s="6">
        <f t="shared" si="5"/>
        <v>0</v>
      </c>
      <c s="15"/>
      <c s="15">
        <v>3500000</v>
      </c>
      <c s="15"/>
      <c s="15"/>
      <c s="6">
        <f t="shared" si="6"/>
        <v>0</v>
      </c>
      <c s="15">
        <v>55650</v>
      </c>
      <c s="24">
        <v>45450</v>
      </c>
      <c s="19">
        <v>1</v>
      </c>
      <c s="19" t="s">
        <v>387</v>
      </c>
      <c s="19" t="s">
        <v>67</v>
      </c>
      <c s="9"/>
      <c s="4" t="s">
        <v>8</v>
      </c>
      <c s="4" t="s">
        <v>1130</v>
      </c>
      <c s="4" t="s">
        <v>8</v>
      </c>
      <c s="4" t="s">
        <v>8</v>
      </c>
      <c s="19" t="s">
        <v>905</v>
      </c>
      <c s="26" t="str">
        <f t="shared" si="7"/>
        <v>1.G FE</v>
      </c>
    </row>
    <row>
      <c r="B76" s="4" t="s">
        <v>537</v>
      </c>
      <c s="4" t="s">
        <v>624</v>
      </c>
      <c s="10" t="s">
        <v>686</v>
      </c>
      <c s="19"/>
      <c s="24">
        <v>45399</v>
      </c>
      <c s="4" t="s">
        <v>227</v>
      </c>
      <c s="9"/>
      <c s="15">
        <v>6854572</v>
      </c>
      <c s="15">
        <v>7367000</v>
      </c>
      <c s="15">
        <v>7353739</v>
      </c>
      <c s="15">
        <v>7361678</v>
      </c>
      <c s="15"/>
      <c s="15">
        <v>695</v>
      </c>
      <c s="15"/>
      <c s="6">
        <f t="shared" si="5"/>
        <v>695</v>
      </c>
      <c s="15"/>
      <c s="15">
        <v>7362372</v>
      </c>
      <c s="15"/>
      <c s="15">
        <v>-507800</v>
      </c>
      <c s="6">
        <f t="shared" si="6"/>
        <v>-507800</v>
      </c>
      <c s="15">
        <v>70790</v>
      </c>
      <c s="24">
        <v>46113</v>
      </c>
      <c s="19">
        <v>2</v>
      </c>
      <c s="19" t="s">
        <v>6</v>
      </c>
      <c s="19" t="s">
        <v>67</v>
      </c>
      <c s="9"/>
      <c s="4" t="s">
        <v>758</v>
      </c>
      <c s="10" t="s">
        <v>404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77" s="4" t="s">
        <v>836</v>
      </c>
      <c s="4" t="s">
        <v>837</v>
      </c>
      <c s="10" t="s">
        <v>987</v>
      </c>
      <c s="19"/>
      <c s="24">
        <v>45468</v>
      </c>
      <c s="4" t="s">
        <v>678</v>
      </c>
      <c s="9"/>
      <c s="15">
        <v>444565</v>
      </c>
      <c s="15">
        <v>444565</v>
      </c>
      <c s="15">
        <v>444484</v>
      </c>
      <c s="15">
        <v>444506</v>
      </c>
      <c s="15"/>
      <c s="15">
        <v>59</v>
      </c>
      <c s="15"/>
      <c s="6">
        <f t="shared" si="5"/>
        <v>59</v>
      </c>
      <c s="15"/>
      <c s="15">
        <v>444565</v>
      </c>
      <c s="15"/>
      <c s="15"/>
      <c s="6">
        <f t="shared" si="6"/>
        <v>0</v>
      </c>
      <c s="15">
        <v>7813</v>
      </c>
      <c s="24">
        <v>50065</v>
      </c>
      <c s="19">
        <v>1</v>
      </c>
      <c s="19" t="s">
        <v>908</v>
      </c>
      <c s="19" t="s">
        <v>67</v>
      </c>
      <c s="9"/>
      <c s="4" t="s">
        <v>8</v>
      </c>
      <c s="10" t="s">
        <v>1054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78" s="4" t="s">
        <v>180</v>
      </c>
      <c s="4" t="s">
        <v>335</v>
      </c>
      <c s="10" t="s">
        <v>258</v>
      </c>
      <c s="19"/>
      <c s="24">
        <v>45468</v>
      </c>
      <c s="4" t="s">
        <v>678</v>
      </c>
      <c s="9"/>
      <c s="15">
        <v>277853</v>
      </c>
      <c s="15">
        <v>277853</v>
      </c>
      <c s="15">
        <v>277790</v>
      </c>
      <c s="15">
        <v>277807</v>
      </c>
      <c s="15"/>
      <c s="15">
        <v>46</v>
      </c>
      <c s="15"/>
      <c s="6">
        <f t="shared" si="5"/>
        <v>46</v>
      </c>
      <c s="15"/>
      <c s="15">
        <v>277853</v>
      </c>
      <c s="15"/>
      <c s="15"/>
      <c s="6">
        <f t="shared" si="6"/>
        <v>0</v>
      </c>
      <c s="15">
        <v>5383</v>
      </c>
      <c s="24">
        <v>50065</v>
      </c>
      <c s="19">
        <v>1</v>
      </c>
      <c s="19" t="s">
        <v>68</v>
      </c>
      <c s="19" t="s">
        <v>67</v>
      </c>
      <c s="9"/>
      <c s="4" t="s">
        <v>8</v>
      </c>
      <c s="10" t="s">
        <v>1054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79" s="4" t="s">
        <v>538</v>
      </c>
      <c s="4" t="s">
        <v>181</v>
      </c>
      <c s="10" t="s">
        <v>259</v>
      </c>
      <c s="19"/>
      <c s="24">
        <v>45468</v>
      </c>
      <c s="4" t="s">
        <v>678</v>
      </c>
      <c s="9"/>
      <c s="15">
        <v>87087</v>
      </c>
      <c s="15">
        <v>87087</v>
      </c>
      <c s="15">
        <v>87085</v>
      </c>
      <c s="15">
        <v>87083</v>
      </c>
      <c s="15"/>
      <c s="15">
        <v>4</v>
      </c>
      <c s="15"/>
      <c s="6">
        <f t="shared" si="5"/>
        <v>4</v>
      </c>
      <c s="15"/>
      <c s="15">
        <v>87087</v>
      </c>
      <c s="15"/>
      <c s="15"/>
      <c s="6">
        <f t="shared" si="6"/>
        <v>0</v>
      </c>
      <c s="15">
        <v>1285</v>
      </c>
      <c s="24">
        <v>48269</v>
      </c>
      <c s="19">
        <v>1</v>
      </c>
      <c s="19" t="s">
        <v>908</v>
      </c>
      <c s="19" t="s">
        <v>67</v>
      </c>
      <c s="9"/>
      <c s="4" t="s">
        <v>8</v>
      </c>
      <c s="10" t="s">
        <v>1054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80" s="4" t="s">
        <v>838</v>
      </c>
      <c s="4" t="s">
        <v>839</v>
      </c>
      <c s="10" t="s">
        <v>260</v>
      </c>
      <c s="19"/>
      <c s="24">
        <v>45468</v>
      </c>
      <c s="4" t="s">
        <v>678</v>
      </c>
      <c s="9"/>
      <c s="15">
        <v>104504</v>
      </c>
      <c s="15">
        <v>104504</v>
      </c>
      <c s="15">
        <v>105382</v>
      </c>
      <c s="15">
        <v>104707</v>
      </c>
      <c s="15"/>
      <c s="15">
        <v>-203</v>
      </c>
      <c s="15"/>
      <c s="6">
        <f t="shared" si="5"/>
        <v>-203</v>
      </c>
      <c s="15"/>
      <c s="15">
        <v>104504</v>
      </c>
      <c s="15"/>
      <c s="15"/>
      <c s="6">
        <f t="shared" si="6"/>
        <v>0</v>
      </c>
      <c s="15">
        <v>1612</v>
      </c>
      <c s="24">
        <v>48269</v>
      </c>
      <c s="19">
        <v>1</v>
      </c>
      <c s="19" t="s">
        <v>68</v>
      </c>
      <c s="19" t="s">
        <v>67</v>
      </c>
      <c s="9"/>
      <c s="4" t="s">
        <v>8</v>
      </c>
      <c s="10" t="s">
        <v>1054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81" s="4" t="s">
        <v>1131</v>
      </c>
      <c s="4" t="s">
        <v>840</v>
      </c>
      <c s="10" t="s">
        <v>625</v>
      </c>
      <c s="19"/>
      <c s="24">
        <v>45468</v>
      </c>
      <c s="4" t="s">
        <v>678</v>
      </c>
      <c s="9"/>
      <c s="15">
        <v>144564</v>
      </c>
      <c s="15">
        <v>144564</v>
      </c>
      <c s="15">
        <v>147531</v>
      </c>
      <c s="15">
        <v>145493</v>
      </c>
      <c s="15"/>
      <c s="15">
        <v>-929</v>
      </c>
      <c s="15"/>
      <c s="6">
        <f t="shared" si="5"/>
        <v>-929</v>
      </c>
      <c s="15"/>
      <c s="15">
        <v>144564</v>
      </c>
      <c s="15"/>
      <c s="15"/>
      <c s="6">
        <f t="shared" si="6"/>
        <v>0</v>
      </c>
      <c s="15">
        <v>2411</v>
      </c>
      <c s="24">
        <v>48269</v>
      </c>
      <c s="19">
        <v>2</v>
      </c>
      <c s="19" t="s">
        <v>6</v>
      </c>
      <c s="19" t="s">
        <v>67</v>
      </c>
      <c s="9"/>
      <c s="4" t="s">
        <v>8</v>
      </c>
      <c s="10" t="s">
        <v>1054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82" s="4" t="s">
        <v>261</v>
      </c>
      <c s="4" t="s">
        <v>1055</v>
      </c>
      <c s="10" t="s">
        <v>626</v>
      </c>
      <c s="19"/>
      <c s="24">
        <v>45468</v>
      </c>
      <c s="4" t="s">
        <v>678</v>
      </c>
      <c s="9"/>
      <c s="15">
        <v>140511</v>
      </c>
      <c s="15">
        <v>140511</v>
      </c>
      <c s="15">
        <v>141466</v>
      </c>
      <c s="15">
        <v>140871</v>
      </c>
      <c s="15"/>
      <c s="15">
        <v>-360</v>
      </c>
      <c s="15"/>
      <c s="6">
        <f t="shared" si="5"/>
        <v>-360</v>
      </c>
      <c s="15"/>
      <c s="15">
        <v>140511</v>
      </c>
      <c s="15"/>
      <c s="15"/>
      <c s="6">
        <f t="shared" si="6"/>
        <v>0</v>
      </c>
      <c s="15">
        <v>1372</v>
      </c>
      <c s="24">
        <v>48785</v>
      </c>
      <c s="19">
        <v>1</v>
      </c>
      <c s="19" t="s">
        <v>908</v>
      </c>
      <c s="19" t="s">
        <v>67</v>
      </c>
      <c s="9"/>
      <c s="4" t="s">
        <v>8</v>
      </c>
      <c s="4" t="s">
        <v>1056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83" s="4" t="s">
        <v>539</v>
      </c>
      <c s="4" t="s">
        <v>1057</v>
      </c>
      <c s="10" t="s">
        <v>759</v>
      </c>
      <c s="19"/>
      <c s="24">
        <v>45468</v>
      </c>
      <c s="4" t="s">
        <v>678</v>
      </c>
      <c s="9"/>
      <c s="15">
        <v>70255</v>
      </c>
      <c s="15">
        <v>70255</v>
      </c>
      <c s="15">
        <v>70248</v>
      </c>
      <c s="15">
        <v>70251</v>
      </c>
      <c s="15"/>
      <c s="15">
        <v>4</v>
      </c>
      <c s="15"/>
      <c s="6">
        <f t="shared" si="5"/>
        <v>4</v>
      </c>
      <c s="15"/>
      <c s="15">
        <v>70255</v>
      </c>
      <c s="15"/>
      <c s="15"/>
      <c s="6">
        <f t="shared" si="6"/>
        <v>0</v>
      </c>
      <c s="15">
        <v>745</v>
      </c>
      <c s="24">
        <v>48785</v>
      </c>
      <c s="19">
        <v>1</v>
      </c>
      <c s="19" t="s">
        <v>68</v>
      </c>
      <c s="19" t="s">
        <v>67</v>
      </c>
      <c s="9"/>
      <c s="4" t="s">
        <v>8</v>
      </c>
      <c s="4" t="s">
        <v>1056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84" s="4" t="s">
        <v>841</v>
      </c>
      <c s="4" t="s">
        <v>1058</v>
      </c>
      <c s="10" t="s">
        <v>336</v>
      </c>
      <c s="19"/>
      <c s="24">
        <v>45468</v>
      </c>
      <c s="4" t="s">
        <v>678</v>
      </c>
      <c s="9"/>
      <c s="15">
        <v>52692</v>
      </c>
      <c s="15">
        <v>52692</v>
      </c>
      <c s="15">
        <v>52691</v>
      </c>
      <c s="15">
        <v>52690</v>
      </c>
      <c s="15"/>
      <c s="15">
        <v>2</v>
      </c>
      <c s="15"/>
      <c s="6">
        <f t="shared" si="5"/>
        <v>2</v>
      </c>
      <c s="15"/>
      <c s="15">
        <v>52692</v>
      </c>
      <c s="15"/>
      <c s="15"/>
      <c s="6">
        <f t="shared" si="6"/>
        <v>0</v>
      </c>
      <c s="15">
        <v>625</v>
      </c>
      <c s="24">
        <v>48785</v>
      </c>
      <c s="19">
        <v>2</v>
      </c>
      <c s="19" t="s">
        <v>6</v>
      </c>
      <c s="19" t="s">
        <v>67</v>
      </c>
      <c s="9"/>
      <c s="4" t="s">
        <v>8</v>
      </c>
      <c s="4" t="s">
        <v>1056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85" s="4" t="s">
        <v>1132</v>
      </c>
      <c s="4" t="s">
        <v>337</v>
      </c>
      <c s="10" t="s">
        <v>1133</v>
      </c>
      <c s="19"/>
      <c s="24">
        <v>45468</v>
      </c>
      <c s="4" t="s">
        <v>678</v>
      </c>
      <c s="9"/>
      <c s="15">
        <v>68954</v>
      </c>
      <c s="15">
        <v>68954</v>
      </c>
      <c s="15">
        <v>71109</v>
      </c>
      <c s="15">
        <v>69945</v>
      </c>
      <c s="15"/>
      <c s="15">
        <v>-991</v>
      </c>
      <c s="15"/>
      <c s="6">
        <f t="shared" si="5"/>
        <v>-991</v>
      </c>
      <c s="15"/>
      <c s="15">
        <v>68954</v>
      </c>
      <c s="15"/>
      <c s="15"/>
      <c s="6">
        <f t="shared" si="6"/>
        <v>0</v>
      </c>
      <c s="15">
        <v>791</v>
      </c>
      <c s="24">
        <v>50826</v>
      </c>
      <c s="19">
        <v>1</v>
      </c>
      <c s="19" t="s">
        <v>908</v>
      </c>
      <c s="19" t="s">
        <v>67</v>
      </c>
      <c s="9"/>
      <c s="4" t="s">
        <v>8</v>
      </c>
      <c s="10" t="s">
        <v>1054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86" s="4" t="s">
        <v>262</v>
      </c>
      <c s="4" t="s">
        <v>627</v>
      </c>
      <c s="10" t="s">
        <v>932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46296</v>
      </c>
      <c s="19">
        <v>2</v>
      </c>
      <c s="19" t="s">
        <v>6</v>
      </c>
      <c s="19" t="s">
        <v>67</v>
      </c>
      <c s="9"/>
      <c s="4" t="s">
        <v>760</v>
      </c>
      <c s="4" t="s">
        <v>338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87" s="4" t="s">
        <v>540</v>
      </c>
      <c s="4" t="s">
        <v>339</v>
      </c>
      <c s="10" t="s">
        <v>263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/>
      <c s="24">
        <v>46471</v>
      </c>
      <c s="19">
        <v>1</v>
      </c>
      <c s="19" t="s">
        <v>68</v>
      </c>
      <c s="19" t="s">
        <v>67</v>
      </c>
      <c s="9"/>
      <c s="4" t="s">
        <v>33</v>
      </c>
      <c s="4" t="s">
        <v>405</v>
      </c>
      <c s="4" t="s">
        <v>340</v>
      </c>
      <c s="4" t="s">
        <v>8</v>
      </c>
      <c s="19" t="s">
        <v>905</v>
      </c>
      <c s="26" t="str">
        <f t="shared" si="7"/>
        <v>1.F FE</v>
      </c>
    </row>
    <row>
      <c r="B88" s="4" t="s">
        <v>1134</v>
      </c>
      <c s="4" t="s">
        <v>475</v>
      </c>
      <c s="10" t="s">
        <v>933</v>
      </c>
      <c s="19"/>
      <c s="24">
        <v>45390</v>
      </c>
      <c s="4" t="s">
        <v>381</v>
      </c>
      <c s="9"/>
      <c s="15">
        <v>4838750</v>
      </c>
      <c s="15">
        <v>5000000</v>
      </c>
      <c s="15">
        <v>4978850</v>
      </c>
      <c s="15">
        <v>4983231</v>
      </c>
      <c s="15"/>
      <c s="15">
        <v>755</v>
      </c>
      <c s="15"/>
      <c s="6">
        <f t="shared" si="5"/>
        <v>755</v>
      </c>
      <c s="15"/>
      <c s="15">
        <v>4983987</v>
      </c>
      <c s="15"/>
      <c s="15">
        <v>-145237</v>
      </c>
      <c s="6">
        <f t="shared" si="6"/>
        <v>-145237</v>
      </c>
      <c s="15">
        <v>69479</v>
      </c>
      <c s="24">
        <v>47284</v>
      </c>
      <c s="19">
        <v>1</v>
      </c>
      <c s="19" t="s">
        <v>387</v>
      </c>
      <c s="19" t="s">
        <v>67</v>
      </c>
      <c s="9"/>
      <c s="4" t="s">
        <v>541</v>
      </c>
      <c s="10" t="s">
        <v>34</v>
      </c>
      <c s="4" t="s">
        <v>8</v>
      </c>
      <c s="4" t="s">
        <v>8</v>
      </c>
      <c s="19" t="s">
        <v>905</v>
      </c>
      <c s="26" t="str">
        <f t="shared" si="7"/>
        <v>1.G FE</v>
      </c>
    </row>
    <row>
      <c r="B89" s="4" t="s">
        <v>264</v>
      </c>
      <c s="4" t="s">
        <v>1135</v>
      </c>
      <c s="10" t="s">
        <v>406</v>
      </c>
      <c s="19"/>
      <c s="24">
        <v>45405</v>
      </c>
      <c s="4" t="s">
        <v>381</v>
      </c>
      <c s="9"/>
      <c s="15">
        <v>3508750</v>
      </c>
      <c s="15">
        <v>3500000</v>
      </c>
      <c s="15">
        <v>3512500</v>
      </c>
      <c s="15">
        <v>3511129</v>
      </c>
      <c s="15"/>
      <c s="15">
        <v>-706</v>
      </c>
      <c s="15"/>
      <c s="6">
        <f t="shared" si="5"/>
        <v>-706</v>
      </c>
      <c s="15"/>
      <c s="15">
        <v>3510423</v>
      </c>
      <c s="15"/>
      <c s="15">
        <v>-1673</v>
      </c>
      <c s="6">
        <f t="shared" si="6"/>
        <v>-1673</v>
      </c>
      <c s="15">
        <v>101111</v>
      </c>
      <c s="24">
        <v>47618</v>
      </c>
      <c s="19">
        <v>3</v>
      </c>
      <c s="19" t="s">
        <v>6</v>
      </c>
      <c s="19" t="s">
        <v>67</v>
      </c>
      <c s="9"/>
      <c s="4" t="s">
        <v>596</v>
      </c>
      <c s="4" t="s">
        <v>321</v>
      </c>
      <c s="4" t="s">
        <v>216</v>
      </c>
      <c s="4" t="s">
        <v>8</v>
      </c>
      <c s="19" t="s">
        <v>905</v>
      </c>
      <c s="26" t="str">
        <f t="shared" si="7"/>
        <v>3.B FE</v>
      </c>
    </row>
    <row>
      <c r="B90" s="4" t="s">
        <v>542</v>
      </c>
      <c s="4" t="s">
        <v>476</v>
      </c>
      <c s="10" t="s">
        <v>628</v>
      </c>
      <c s="19"/>
      <c s="24">
        <v>45437</v>
      </c>
      <c s="4" t="s">
        <v>678</v>
      </c>
      <c s="9"/>
      <c s="15">
        <v>15000</v>
      </c>
      <c s="15">
        <v>15000</v>
      </c>
      <c s="15">
        <v>15000</v>
      </c>
      <c s="15">
        <v>15000</v>
      </c>
      <c s="15"/>
      <c s="15"/>
      <c s="15"/>
      <c s="6">
        <f t="shared" si="5"/>
        <v>0</v>
      </c>
      <c s="15"/>
      <c s="15">
        <v>15000</v>
      </c>
      <c s="15"/>
      <c s="15"/>
      <c s="6">
        <f t="shared" si="6"/>
        <v>0</v>
      </c>
      <c s="15">
        <v>310</v>
      </c>
      <c s="24">
        <v>55575</v>
      </c>
      <c s="19">
        <v>2</v>
      </c>
      <c s="19" t="s">
        <v>6</v>
      </c>
      <c s="19" t="s">
        <v>67</v>
      </c>
      <c s="9"/>
      <c s="4" t="s">
        <v>8</v>
      </c>
      <c s="10" t="s">
        <v>341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91" s="4" t="s">
        <v>842</v>
      </c>
      <c s="4" t="s">
        <v>934</v>
      </c>
      <c s="10" t="s">
        <v>761</v>
      </c>
      <c s="19"/>
      <c s="24">
        <v>45397</v>
      </c>
      <c s="10" t="s">
        <v>138</v>
      </c>
      <c s="9"/>
      <c s="15">
        <v>3760000</v>
      </c>
      <c s="15">
        <v>4000000</v>
      </c>
      <c s="15">
        <v>4110000</v>
      </c>
      <c s="15">
        <v>3714541</v>
      </c>
      <c s="15">
        <v>336242</v>
      </c>
      <c s="15">
        <v>-8297</v>
      </c>
      <c s="15"/>
      <c s="6">
        <f t="shared" si="5"/>
        <v>327945</v>
      </c>
      <c s="15"/>
      <c s="15">
        <v>4042486</v>
      </c>
      <c s="15"/>
      <c s="15">
        <v>-282486</v>
      </c>
      <c s="6">
        <f t="shared" si="6"/>
        <v>-282486</v>
      </c>
      <c s="15">
        <v>103972</v>
      </c>
      <c s="24">
        <v>47026</v>
      </c>
      <c s="19">
        <v>3</v>
      </c>
      <c s="19" t="s">
        <v>319</v>
      </c>
      <c s="19" t="s">
        <v>67</v>
      </c>
      <c s="9"/>
      <c s="4" t="s">
        <v>342</v>
      </c>
      <c s="4" t="s">
        <v>629</v>
      </c>
      <c s="4" t="s">
        <v>216</v>
      </c>
      <c s="4" t="s">
        <v>8</v>
      </c>
      <c s="19" t="s">
        <v>905</v>
      </c>
      <c s="26" t="str">
        <f t="shared" si="7"/>
        <v>3.C FE</v>
      </c>
    </row>
    <row>
      <c r="B92" s="4" t="s">
        <v>1136</v>
      </c>
      <c s="4" t="s">
        <v>543</v>
      </c>
      <c s="10" t="s">
        <v>687</v>
      </c>
      <c s="19"/>
      <c s="24">
        <v>45398</v>
      </c>
      <c s="4" t="s">
        <v>1098</v>
      </c>
      <c s="9"/>
      <c s="15">
        <v>2632500</v>
      </c>
      <c s="15">
        <v>3000000</v>
      </c>
      <c s="15">
        <v>3000000</v>
      </c>
      <c s="15">
        <v>2767790</v>
      </c>
      <c s="15">
        <v>232210</v>
      </c>
      <c s="15"/>
      <c s="15"/>
      <c s="6">
        <f t="shared" si="5"/>
        <v>232210</v>
      </c>
      <c s="15"/>
      <c s="15">
        <v>3000000</v>
      </c>
      <c s="15"/>
      <c s="15">
        <v>-367500</v>
      </c>
      <c s="6">
        <f t="shared" si="6"/>
        <v>-367500</v>
      </c>
      <c s="15">
        <v>88688</v>
      </c>
      <c s="24">
        <v>47514</v>
      </c>
      <c s="19">
        <v>3</v>
      </c>
      <c s="19" t="s">
        <v>319</v>
      </c>
      <c s="19" t="s">
        <v>67</v>
      </c>
      <c s="9"/>
      <c s="4" t="s">
        <v>935</v>
      </c>
      <c s="4" t="s">
        <v>1137</v>
      </c>
      <c s="4" t="s">
        <v>216</v>
      </c>
      <c s="4" t="s">
        <v>8</v>
      </c>
      <c s="19" t="s">
        <v>905</v>
      </c>
      <c s="26" t="str">
        <f t="shared" si="7"/>
        <v>3.C FE</v>
      </c>
    </row>
    <row>
      <c r="B93" s="4" t="s">
        <v>265</v>
      </c>
      <c s="4" t="s">
        <v>988</v>
      </c>
      <c s="10" t="s">
        <v>843</v>
      </c>
      <c s="19"/>
      <c s="24">
        <v>45463</v>
      </c>
      <c s="4" t="s">
        <v>678</v>
      </c>
      <c s="9"/>
      <c s="15">
        <v>93005</v>
      </c>
      <c s="15">
        <v>93005</v>
      </c>
      <c s="15">
        <v>92980</v>
      </c>
      <c s="15">
        <v>92996</v>
      </c>
      <c s="15"/>
      <c s="15">
        <v>9</v>
      </c>
      <c s="15"/>
      <c s="6">
        <f t="shared" si="5"/>
        <v>9</v>
      </c>
      <c s="15"/>
      <c s="15">
        <v>93005</v>
      </c>
      <c s="15"/>
      <c s="15"/>
      <c s="6">
        <f t="shared" si="6"/>
        <v>0</v>
      </c>
      <c s="15">
        <v>1148</v>
      </c>
      <c s="24">
        <v>49999</v>
      </c>
      <c s="19">
        <v>1</v>
      </c>
      <c s="19" t="s">
        <v>68</v>
      </c>
      <c s="19" t="s">
        <v>67</v>
      </c>
      <c s="9"/>
      <c s="4" t="s">
        <v>8</v>
      </c>
      <c s="10" t="s">
        <v>103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94" s="4" t="s">
        <v>544</v>
      </c>
      <c s="4" t="s">
        <v>989</v>
      </c>
      <c s="10" t="s">
        <v>844</v>
      </c>
      <c s="19"/>
      <c s="24">
        <v>45463</v>
      </c>
      <c s="4" t="s">
        <v>678</v>
      </c>
      <c s="9"/>
      <c s="15">
        <v>46503</v>
      </c>
      <c s="15">
        <v>46503</v>
      </c>
      <c s="15">
        <v>46497</v>
      </c>
      <c s="15">
        <v>46500</v>
      </c>
      <c s="15"/>
      <c s="15">
        <v>3</v>
      </c>
      <c s="15"/>
      <c s="6">
        <f t="shared" si="5"/>
        <v>3</v>
      </c>
      <c s="15"/>
      <c s="15">
        <v>46503</v>
      </c>
      <c s="15"/>
      <c s="15"/>
      <c s="6">
        <f t="shared" si="6"/>
        <v>0</v>
      </c>
      <c s="15">
        <v>637</v>
      </c>
      <c s="24">
        <v>49999</v>
      </c>
      <c s="19">
        <v>2</v>
      </c>
      <c s="19" t="s">
        <v>6</v>
      </c>
      <c s="19" t="s">
        <v>67</v>
      </c>
      <c s="9"/>
      <c s="4" t="s">
        <v>8</v>
      </c>
      <c s="10" t="s">
        <v>103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95" s="4" t="s">
        <v>845</v>
      </c>
      <c s="4" t="s">
        <v>762</v>
      </c>
      <c s="10" t="s">
        <v>545</v>
      </c>
      <c s="19"/>
      <c s="24">
        <v>45463</v>
      </c>
      <c s="4" t="s">
        <v>678</v>
      </c>
      <c s="9"/>
      <c s="15">
        <v>138254</v>
      </c>
      <c s="15">
        <v>138254</v>
      </c>
      <c s="15">
        <v>138224</v>
      </c>
      <c s="15">
        <v>138238</v>
      </c>
      <c s="15"/>
      <c s="15">
        <v>16</v>
      </c>
      <c s="15"/>
      <c s="6">
        <f t="shared" si="5"/>
        <v>16</v>
      </c>
      <c s="15"/>
      <c s="15">
        <v>138254</v>
      </c>
      <c s="15"/>
      <c s="15"/>
      <c s="6">
        <f t="shared" si="6"/>
        <v>0</v>
      </c>
      <c s="15">
        <v>829</v>
      </c>
      <c s="24">
        <v>51523</v>
      </c>
      <c s="19">
        <v>1</v>
      </c>
      <c s="19" t="s">
        <v>68</v>
      </c>
      <c s="19" t="s">
        <v>67</v>
      </c>
      <c s="9"/>
      <c s="4" t="s">
        <v>8</v>
      </c>
      <c s="10" t="s">
        <v>182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96" s="4" t="s">
        <v>1138</v>
      </c>
      <c s="4" t="s">
        <v>763</v>
      </c>
      <c s="10" t="s">
        <v>266</v>
      </c>
      <c s="19"/>
      <c s="24">
        <v>45463</v>
      </c>
      <c s="4" t="s">
        <v>678</v>
      </c>
      <c s="9"/>
      <c s="15">
        <v>138254</v>
      </c>
      <c s="15">
        <v>138254</v>
      </c>
      <c s="15">
        <v>138240</v>
      </c>
      <c s="15">
        <v>138247</v>
      </c>
      <c s="15"/>
      <c s="15">
        <v>7</v>
      </c>
      <c s="15"/>
      <c s="6">
        <f t="shared" si="5"/>
        <v>7</v>
      </c>
      <c s="15"/>
      <c s="15">
        <v>138254</v>
      </c>
      <c s="15"/>
      <c s="15"/>
      <c s="6">
        <f t="shared" si="6"/>
        <v>0</v>
      </c>
      <c s="15">
        <v>1116</v>
      </c>
      <c s="24">
        <v>51523</v>
      </c>
      <c s="19">
        <v>2</v>
      </c>
      <c s="19" t="s">
        <v>6</v>
      </c>
      <c s="19" t="s">
        <v>67</v>
      </c>
      <c s="9"/>
      <c s="4" t="s">
        <v>8</v>
      </c>
      <c s="10" t="s">
        <v>182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97" s="4" t="s">
        <v>343</v>
      </c>
      <c s="4" t="s">
        <v>688</v>
      </c>
      <c s="10" t="s">
        <v>764</v>
      </c>
      <c s="19"/>
      <c s="24">
        <v>45463</v>
      </c>
      <c s="4" t="s">
        <v>678</v>
      </c>
      <c s="9"/>
      <c s="15">
        <v>408156</v>
      </c>
      <c s="15">
        <v>408156</v>
      </c>
      <c s="15">
        <v>412172</v>
      </c>
      <c s="15">
        <v>409575</v>
      </c>
      <c s="15"/>
      <c s="15">
        <v>-1419</v>
      </c>
      <c s="15"/>
      <c s="6">
        <f t="shared" si="5"/>
        <v>-1419</v>
      </c>
      <c s="15"/>
      <c s="15">
        <v>408156</v>
      </c>
      <c s="15"/>
      <c s="15"/>
      <c s="6">
        <f t="shared" si="6"/>
        <v>0</v>
      </c>
      <c s="15">
        <v>3759</v>
      </c>
      <c s="24">
        <v>50698</v>
      </c>
      <c s="19">
        <v>1</v>
      </c>
      <c s="19" t="s">
        <v>908</v>
      </c>
      <c s="19" t="s">
        <v>67</v>
      </c>
      <c s="9"/>
      <c s="4" t="s">
        <v>8</v>
      </c>
      <c s="10" t="s">
        <v>1059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98" s="4" t="s">
        <v>846</v>
      </c>
      <c s="4" t="s">
        <v>630</v>
      </c>
      <c s="10" t="s">
        <v>407</v>
      </c>
      <c s="19"/>
      <c s="24">
        <v>45463</v>
      </c>
      <c s="4" t="s">
        <v>678</v>
      </c>
      <c s="9"/>
      <c s="15">
        <v>50223</v>
      </c>
      <c s="15">
        <v>50223</v>
      </c>
      <c s="15">
        <v>50215</v>
      </c>
      <c s="15">
        <v>50219</v>
      </c>
      <c s="15"/>
      <c s="15">
        <v>4</v>
      </c>
      <c s="15"/>
      <c s="6">
        <f t="shared" si="5"/>
        <v>4</v>
      </c>
      <c s="15"/>
      <c s="15">
        <v>50223</v>
      </c>
      <c s="15"/>
      <c s="15"/>
      <c s="6">
        <f t="shared" si="6"/>
        <v>0</v>
      </c>
      <c s="15">
        <v>508</v>
      </c>
      <c s="24">
        <v>50698</v>
      </c>
      <c s="19">
        <v>1</v>
      </c>
      <c s="19" t="s">
        <v>68</v>
      </c>
      <c s="19" t="s">
        <v>67</v>
      </c>
      <c s="9"/>
      <c s="4" t="s">
        <v>8</v>
      </c>
      <c s="10" t="s">
        <v>1059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99" s="4" t="s">
        <v>1139</v>
      </c>
      <c s="4" t="s">
        <v>1060</v>
      </c>
      <c s="10" t="s">
        <v>1140</v>
      </c>
      <c s="19"/>
      <c s="24">
        <v>45463</v>
      </c>
      <c s="4" t="s">
        <v>678</v>
      </c>
      <c s="9"/>
      <c s="15">
        <v>176227</v>
      </c>
      <c s="15">
        <v>176227</v>
      </c>
      <c s="15">
        <v>176206</v>
      </c>
      <c s="15">
        <v>176218</v>
      </c>
      <c s="15"/>
      <c s="15">
        <v>9</v>
      </c>
      <c s="15"/>
      <c s="6">
        <f t="shared" si="5"/>
        <v>9</v>
      </c>
      <c s="15"/>
      <c s="15">
        <v>176227</v>
      </c>
      <c s="15"/>
      <c s="15"/>
      <c s="6">
        <f t="shared" si="6"/>
        <v>0</v>
      </c>
      <c s="15">
        <v>1253</v>
      </c>
      <c s="24">
        <v>50333</v>
      </c>
      <c s="19">
        <v>1</v>
      </c>
      <c s="19" t="s">
        <v>908</v>
      </c>
      <c s="19" t="s">
        <v>67</v>
      </c>
      <c s="9"/>
      <c s="4" t="s">
        <v>8</v>
      </c>
      <c s="10" t="s">
        <v>765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00" s="4" t="s">
        <v>267</v>
      </c>
      <c s="4" t="s">
        <v>990</v>
      </c>
      <c s="10" t="s">
        <v>408</v>
      </c>
      <c s="19"/>
      <c s="24">
        <v>45463</v>
      </c>
      <c s="4" t="s">
        <v>678</v>
      </c>
      <c s="9"/>
      <c s="15">
        <v>44057</v>
      </c>
      <c s="15">
        <v>44057</v>
      </c>
      <c s="15">
        <v>44051</v>
      </c>
      <c s="15">
        <v>44054</v>
      </c>
      <c s="15"/>
      <c s="15">
        <v>3</v>
      </c>
      <c s="15"/>
      <c s="6">
        <f t="shared" si="5"/>
        <v>3</v>
      </c>
      <c s="15"/>
      <c s="15">
        <v>44057</v>
      </c>
      <c s="15"/>
      <c s="15"/>
      <c s="6">
        <f t="shared" si="6"/>
        <v>0</v>
      </c>
      <c s="15">
        <v>492</v>
      </c>
      <c s="24">
        <v>50333</v>
      </c>
      <c s="19">
        <v>1</v>
      </c>
      <c s="19" t="s">
        <v>68</v>
      </c>
      <c s="19" t="s">
        <v>67</v>
      </c>
      <c s="9"/>
      <c s="4" t="s">
        <v>8</v>
      </c>
      <c s="10" t="s">
        <v>765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01" s="4" t="s">
        <v>546</v>
      </c>
      <c s="4" t="s">
        <v>936</v>
      </c>
      <c s="10" t="s">
        <v>631</v>
      </c>
      <c s="19"/>
      <c s="24">
        <v>45463</v>
      </c>
      <c s="4" t="s">
        <v>678</v>
      </c>
      <c s="9"/>
      <c s="15">
        <v>543863</v>
      </c>
      <c s="15">
        <v>543863</v>
      </c>
      <c s="15">
        <v>543767</v>
      </c>
      <c s="15">
        <v>543803</v>
      </c>
      <c s="15"/>
      <c s="15">
        <v>60</v>
      </c>
      <c s="15"/>
      <c s="6">
        <f t="shared" si="5"/>
        <v>60</v>
      </c>
      <c s="15"/>
      <c s="15">
        <v>543863</v>
      </c>
      <c s="15"/>
      <c s="15"/>
      <c s="6">
        <f t="shared" si="6"/>
        <v>0</v>
      </c>
      <c s="15">
        <v>4097</v>
      </c>
      <c s="24">
        <v>50910</v>
      </c>
      <c s="19">
        <v>1</v>
      </c>
      <c s="19" t="s">
        <v>68</v>
      </c>
      <c s="19" t="s">
        <v>67</v>
      </c>
      <c s="9"/>
      <c s="4" t="s">
        <v>8</v>
      </c>
      <c s="10" t="s">
        <v>409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02" s="4" t="s">
        <v>847</v>
      </c>
      <c s="4" t="s">
        <v>410</v>
      </c>
      <c s="10" t="s">
        <v>477</v>
      </c>
      <c s="19"/>
      <c s="24">
        <v>45463</v>
      </c>
      <c s="4" t="s">
        <v>678</v>
      </c>
      <c s="9"/>
      <c s="15">
        <v>127968</v>
      </c>
      <c s="15">
        <v>127968</v>
      </c>
      <c s="15">
        <v>126003</v>
      </c>
      <c s="15">
        <v>126669</v>
      </c>
      <c s="15"/>
      <c s="15">
        <v>1299</v>
      </c>
      <c s="15"/>
      <c s="6">
        <f t="shared" si="5"/>
        <v>1299</v>
      </c>
      <c s="15"/>
      <c s="15">
        <v>127968</v>
      </c>
      <c s="15"/>
      <c s="15"/>
      <c s="6">
        <f t="shared" si="6"/>
        <v>0</v>
      </c>
      <c s="15">
        <v>1175</v>
      </c>
      <c s="24">
        <v>50910</v>
      </c>
      <c s="19">
        <v>2</v>
      </c>
      <c s="19" t="s">
        <v>6</v>
      </c>
      <c s="19" t="s">
        <v>67</v>
      </c>
      <c s="9"/>
      <c s="4" t="s">
        <v>8</v>
      </c>
      <c s="10" t="s">
        <v>409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03" s="4" t="s">
        <v>1141</v>
      </c>
      <c s="4" t="s">
        <v>689</v>
      </c>
      <c s="10" t="s">
        <v>766</v>
      </c>
      <c s="19"/>
      <c s="24">
        <v>45463</v>
      </c>
      <c s="4" t="s">
        <v>678</v>
      </c>
      <c s="9"/>
      <c s="15">
        <v>283067</v>
      </c>
      <c s="15">
        <v>283067</v>
      </c>
      <c s="15">
        <v>282995</v>
      </c>
      <c s="15">
        <v>283015</v>
      </c>
      <c s="15"/>
      <c s="15">
        <v>52</v>
      </c>
      <c s="15"/>
      <c s="6">
        <f t="shared" si="5"/>
        <v>52</v>
      </c>
      <c s="15"/>
      <c s="15">
        <v>283067</v>
      </c>
      <c s="15"/>
      <c s="15"/>
      <c s="6">
        <f t="shared" si="6"/>
        <v>0</v>
      </c>
      <c s="15">
        <v>4804</v>
      </c>
      <c s="24">
        <v>51095</v>
      </c>
      <c s="19">
        <v>1</v>
      </c>
      <c s="19" t="s">
        <v>908</v>
      </c>
      <c s="19" t="s">
        <v>67</v>
      </c>
      <c s="9"/>
      <c s="4" t="s">
        <v>8</v>
      </c>
      <c s="10" t="s">
        <v>104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04" s="4" t="s">
        <v>268</v>
      </c>
      <c s="4" t="s">
        <v>183</v>
      </c>
      <c s="10" t="s">
        <v>478</v>
      </c>
      <c s="19"/>
      <c s="24">
        <v>45463</v>
      </c>
      <c s="4" t="s">
        <v>678</v>
      </c>
      <c s="9"/>
      <c s="15">
        <v>283067</v>
      </c>
      <c s="15">
        <v>283067</v>
      </c>
      <c s="15">
        <v>283036</v>
      </c>
      <c s="15">
        <v>283044</v>
      </c>
      <c s="15"/>
      <c s="15">
        <v>23</v>
      </c>
      <c s="15"/>
      <c s="6">
        <f t="shared" si="5"/>
        <v>23</v>
      </c>
      <c s="15"/>
      <c s="15">
        <v>283067</v>
      </c>
      <c s="15"/>
      <c s="15"/>
      <c s="6">
        <f t="shared" si="6"/>
        <v>0</v>
      </c>
      <c s="15">
        <v>5094</v>
      </c>
      <c s="24">
        <v>51095</v>
      </c>
      <c s="19">
        <v>1</v>
      </c>
      <c s="19" t="s">
        <v>68</v>
      </c>
      <c s="19" t="s">
        <v>67</v>
      </c>
      <c s="9"/>
      <c s="4" t="s">
        <v>8</v>
      </c>
      <c s="10" t="s">
        <v>104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05" s="4" t="s">
        <v>632</v>
      </c>
      <c s="4" t="s">
        <v>547</v>
      </c>
      <c s="10" t="s">
        <v>269</v>
      </c>
      <c s="19"/>
      <c s="24">
        <v>45463</v>
      </c>
      <c s="4" t="s">
        <v>678</v>
      </c>
      <c s="9"/>
      <c s="15">
        <v>384688</v>
      </c>
      <c s="15">
        <v>384688</v>
      </c>
      <c s="15">
        <v>384643</v>
      </c>
      <c s="15">
        <v>384669</v>
      </c>
      <c s="15"/>
      <c s="15">
        <v>19</v>
      </c>
      <c s="15"/>
      <c s="6">
        <f t="shared" si="5"/>
        <v>19</v>
      </c>
      <c s="15"/>
      <c s="15">
        <v>384688</v>
      </c>
      <c s="15"/>
      <c s="15"/>
      <c s="6">
        <f t="shared" si="6"/>
        <v>0</v>
      </c>
      <c s="15">
        <v>10250</v>
      </c>
      <c s="24">
        <v>51795</v>
      </c>
      <c s="19">
        <v>1</v>
      </c>
      <c s="19" t="s">
        <v>68</v>
      </c>
      <c s="19" t="s">
        <v>67</v>
      </c>
      <c s="9"/>
      <c s="4" t="s">
        <v>8</v>
      </c>
      <c s="10" t="s">
        <v>411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06" s="4" t="s">
        <v>937</v>
      </c>
      <c s="4" t="s">
        <v>479</v>
      </c>
      <c s="10" t="s">
        <v>690</v>
      </c>
      <c s="19"/>
      <c s="24">
        <v>45463</v>
      </c>
      <c s="4" t="s">
        <v>678</v>
      </c>
      <c s="9"/>
      <c s="15">
        <v>211578</v>
      </c>
      <c s="15">
        <v>211578</v>
      </c>
      <c s="15">
        <v>211561</v>
      </c>
      <c s="15">
        <v>211567</v>
      </c>
      <c s="15"/>
      <c s="15">
        <v>12</v>
      </c>
      <c s="15"/>
      <c s="6">
        <f t="shared" si="5"/>
        <v>12</v>
      </c>
      <c s="15"/>
      <c s="15">
        <v>211578</v>
      </c>
      <c s="15"/>
      <c s="15"/>
      <c s="6">
        <f t="shared" si="6"/>
        <v>0</v>
      </c>
      <c s="15">
        <v>6558</v>
      </c>
      <c s="24">
        <v>51795</v>
      </c>
      <c s="19">
        <v>2</v>
      </c>
      <c s="19" t="s">
        <v>6</v>
      </c>
      <c s="19" t="s">
        <v>67</v>
      </c>
      <c s="9"/>
      <c s="4" t="s">
        <v>8</v>
      </c>
      <c s="10" t="s">
        <v>411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07" s="4" t="s">
        <v>35</v>
      </c>
      <c s="4" t="s">
        <v>1142</v>
      </c>
      <c s="10" t="s">
        <v>412</v>
      </c>
      <c s="19"/>
      <c s="24">
        <v>45434</v>
      </c>
      <c s="10" t="s">
        <v>344</v>
      </c>
      <c s="9"/>
      <c s="15">
        <v>1739013</v>
      </c>
      <c s="15">
        <v>2082650</v>
      </c>
      <c s="15">
        <v>2082650</v>
      </c>
      <c s="15">
        <v>1976747</v>
      </c>
      <c s="15">
        <v>105903</v>
      </c>
      <c s="15"/>
      <c s="15"/>
      <c s="6">
        <f t="shared" si="5"/>
        <v>105903</v>
      </c>
      <c s="15"/>
      <c s="15">
        <v>2082650</v>
      </c>
      <c s="15"/>
      <c s="15">
        <v>-343637</v>
      </c>
      <c s="6">
        <f t="shared" si="6"/>
        <v>-343637</v>
      </c>
      <c s="15">
        <v>87055</v>
      </c>
      <c s="24">
        <v>45930</v>
      </c>
      <c s="19">
        <v>3</v>
      </c>
      <c s="19" t="s">
        <v>319</v>
      </c>
      <c s="19" t="s">
        <v>633</v>
      </c>
      <c s="9"/>
      <c s="4" t="s">
        <v>8</v>
      </c>
      <c s="10" t="s">
        <v>480</v>
      </c>
      <c s="10" t="s">
        <v>480</v>
      </c>
      <c s="4" t="s">
        <v>8</v>
      </c>
      <c s="19" t="s">
        <v>905</v>
      </c>
      <c s="26" t="str">
        <f t="shared" si="7"/>
        <v>3.C PL</v>
      </c>
    </row>
    <row>
      <c r="B108" s="4" t="s">
        <v>549</v>
      </c>
      <c s="4" t="s">
        <v>634</v>
      </c>
      <c s="10" t="s">
        <v>550</v>
      </c>
      <c s="19"/>
      <c s="24">
        <v>45463</v>
      </c>
      <c s="4" t="s">
        <v>678</v>
      </c>
      <c s="9"/>
      <c s="15">
        <v>542067</v>
      </c>
      <c s="15">
        <v>542067</v>
      </c>
      <c s="15">
        <v>541957</v>
      </c>
      <c s="15">
        <v>542026</v>
      </c>
      <c s="15"/>
      <c s="15">
        <v>41</v>
      </c>
      <c s="15"/>
      <c s="6">
        <f t="shared" si="5"/>
        <v>41</v>
      </c>
      <c s="15"/>
      <c s="15">
        <v>542067</v>
      </c>
      <c s="15"/>
      <c s="15"/>
      <c s="6">
        <f t="shared" si="6"/>
        <v>0</v>
      </c>
      <c s="15">
        <v>13502</v>
      </c>
      <c s="24">
        <v>47381</v>
      </c>
      <c s="19">
        <v>1</v>
      </c>
      <c s="19" t="s">
        <v>908</v>
      </c>
      <c s="19" t="s">
        <v>67</v>
      </c>
      <c s="9"/>
      <c s="4" t="s">
        <v>8</v>
      </c>
      <c s="10" t="s">
        <v>1061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09" s="4" t="s">
        <v>848</v>
      </c>
      <c s="4" t="s">
        <v>1143</v>
      </c>
      <c s="10" t="s">
        <v>1144</v>
      </c>
      <c s="19"/>
      <c s="24">
        <v>45465</v>
      </c>
      <c s="4" t="s">
        <v>169</v>
      </c>
      <c s="9"/>
      <c s="15">
        <v>5000000</v>
      </c>
      <c s="15">
        <v>5000000</v>
      </c>
      <c s="15">
        <v>4998400</v>
      </c>
      <c s="15">
        <v>4999882</v>
      </c>
      <c s="15"/>
      <c s="15">
        <v>118</v>
      </c>
      <c s="15"/>
      <c s="6">
        <f t="shared" si="5"/>
        <v>118</v>
      </c>
      <c s="15"/>
      <c s="15">
        <v>5000000</v>
      </c>
      <c s="15"/>
      <c s="15"/>
      <c s="6">
        <f t="shared" si="6"/>
        <v>0</v>
      </c>
      <c s="15">
        <v>68750</v>
      </c>
      <c s="24">
        <v>45465</v>
      </c>
      <c s="19">
        <v>1</v>
      </c>
      <c s="19" t="s">
        <v>6</v>
      </c>
      <c s="19" t="s">
        <v>67</v>
      </c>
      <c s="9"/>
      <c s="4" t="s">
        <v>270</v>
      </c>
      <c s="10" t="s">
        <v>991</v>
      </c>
      <c s="4" t="s">
        <v>8</v>
      </c>
      <c s="4" t="s">
        <v>8</v>
      </c>
      <c s="19" t="s">
        <v>905</v>
      </c>
      <c s="26" t="str">
        <f t="shared" si="7"/>
        <v>1.B FE</v>
      </c>
    </row>
    <row>
      <c r="B110" s="4" t="s">
        <v>1145</v>
      </c>
      <c s="4" t="s">
        <v>992</v>
      </c>
      <c s="10" t="s">
        <v>849</v>
      </c>
      <c s="19"/>
      <c s="24">
        <v>45392</v>
      </c>
      <c s="4" t="s">
        <v>222</v>
      </c>
      <c s="9"/>
      <c s="15">
        <v>2900880</v>
      </c>
      <c s="15">
        <v>3000000</v>
      </c>
      <c s="15">
        <v>2999850</v>
      </c>
      <c s="15">
        <v>2999995</v>
      </c>
      <c s="15"/>
      <c s="15"/>
      <c s="15"/>
      <c s="6">
        <f t="shared" si="5"/>
        <v>0</v>
      </c>
      <c s="15"/>
      <c s="15">
        <v>2999995</v>
      </c>
      <c s="15"/>
      <c s="15">
        <v>-99115</v>
      </c>
      <c s="6">
        <f t="shared" si="6"/>
        <v>-99115</v>
      </c>
      <c s="15">
        <v>82654</v>
      </c>
      <c s="24">
        <v>46433</v>
      </c>
      <c s="19">
        <v>2</v>
      </c>
      <c s="19" t="s">
        <v>319</v>
      </c>
      <c s="19" t="s">
        <v>67</v>
      </c>
      <c s="9"/>
      <c s="4" t="s">
        <v>809</v>
      </c>
      <c s="4" t="s">
        <v>723</v>
      </c>
      <c s="4" t="s">
        <v>8</v>
      </c>
      <c s="4" t="s">
        <v>8</v>
      </c>
      <c s="19" t="s">
        <v>905</v>
      </c>
      <c s="26" t="str">
        <f t="shared" si="7"/>
        <v>2.C FE</v>
      </c>
    </row>
    <row>
      <c r="B111" s="4" t="s">
        <v>271</v>
      </c>
      <c s="4" t="s">
        <v>767</v>
      </c>
      <c s="10" t="s">
        <v>552</v>
      </c>
      <c s="19"/>
      <c s="24">
        <v>45383</v>
      </c>
      <c s="4" t="s">
        <v>169</v>
      </c>
      <c s="9"/>
      <c s="15">
        <v>5000000</v>
      </c>
      <c s="15">
        <v>5000000</v>
      </c>
      <c s="15">
        <v>4989900</v>
      </c>
      <c s="15">
        <v>4999461</v>
      </c>
      <c s="15"/>
      <c s="15">
        <v>539</v>
      </c>
      <c s="15"/>
      <c s="6">
        <f t="shared" si="5"/>
        <v>539</v>
      </c>
      <c s="15"/>
      <c s="15">
        <v>5000000</v>
      </c>
      <c s="15"/>
      <c s="15"/>
      <c s="6">
        <f t="shared" si="6"/>
        <v>0</v>
      </c>
      <c s="15">
        <v>97500</v>
      </c>
      <c s="24">
        <v>45383</v>
      </c>
      <c s="19">
        <v>2</v>
      </c>
      <c s="19" t="s">
        <v>6</v>
      </c>
      <c s="19" t="s">
        <v>67</v>
      </c>
      <c s="9"/>
      <c s="4" t="s">
        <v>8</v>
      </c>
      <c s="10" t="s">
        <v>184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12" s="4" t="s">
        <v>553</v>
      </c>
      <c s="4" t="s">
        <v>105</v>
      </c>
      <c s="10" t="s">
        <v>993</v>
      </c>
      <c s="19"/>
      <c s="24">
        <v>45452</v>
      </c>
      <c s="4" t="s">
        <v>678</v>
      </c>
      <c s="9"/>
      <c s="15">
        <v>327913</v>
      </c>
      <c s="15">
        <v>327913</v>
      </c>
      <c s="15">
        <v>327900</v>
      </c>
      <c s="15">
        <v>327909</v>
      </c>
      <c s="15"/>
      <c s="15">
        <v>4</v>
      </c>
      <c s="15"/>
      <c s="6">
        <f t="shared" si="5"/>
        <v>4</v>
      </c>
      <c s="15"/>
      <c s="15">
        <v>327913</v>
      </c>
      <c s="15"/>
      <c s="15"/>
      <c s="6">
        <f t="shared" si="6"/>
        <v>0</v>
      </c>
      <c s="15">
        <v>1325</v>
      </c>
      <c s="24">
        <v>46486</v>
      </c>
      <c s="19">
        <v>1</v>
      </c>
      <c s="19" t="s">
        <v>908</v>
      </c>
      <c s="19" t="s">
        <v>67</v>
      </c>
      <c s="9"/>
      <c s="4" t="s">
        <v>8</v>
      </c>
      <c s="10" t="s">
        <v>106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13" s="4" t="s">
        <v>850</v>
      </c>
      <c s="4" t="s">
        <v>185</v>
      </c>
      <c s="10" t="s">
        <v>36</v>
      </c>
      <c s="19"/>
      <c s="24">
        <v>45397</v>
      </c>
      <c s="4" t="s">
        <v>222</v>
      </c>
      <c s="9"/>
      <c s="15">
        <v>968450</v>
      </c>
      <c s="15">
        <v>1000000</v>
      </c>
      <c s="15">
        <v>994620</v>
      </c>
      <c s="15">
        <v>998225</v>
      </c>
      <c s="15"/>
      <c s="15">
        <v>239</v>
      </c>
      <c s="15"/>
      <c s="6">
        <f t="shared" si="5"/>
        <v>239</v>
      </c>
      <c s="15"/>
      <c s="15">
        <v>998464</v>
      </c>
      <c s="15"/>
      <c s="15">
        <v>-30014</v>
      </c>
      <c s="6">
        <f t="shared" si="6"/>
        <v>-30014</v>
      </c>
      <c s="15">
        <v>24569</v>
      </c>
      <c s="24">
        <v>46066</v>
      </c>
      <c s="19">
        <v>2</v>
      </c>
      <c s="19" t="s">
        <v>6</v>
      </c>
      <c s="19" t="s">
        <v>67</v>
      </c>
      <c s="9"/>
      <c s="4" t="s">
        <v>186</v>
      </c>
      <c s="10" t="s">
        <v>481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114" s="4" t="s">
        <v>37</v>
      </c>
      <c s="4" t="s">
        <v>187</v>
      </c>
      <c s="10" t="s">
        <v>345</v>
      </c>
      <c s="19"/>
      <c s="24">
        <v>45463</v>
      </c>
      <c s="4" t="s">
        <v>678</v>
      </c>
      <c s="9"/>
      <c s="15">
        <v>295486</v>
      </c>
      <c s="15">
        <v>295486</v>
      </c>
      <c s="15">
        <v>295475</v>
      </c>
      <c s="15">
        <v>295473</v>
      </c>
      <c s="15"/>
      <c s="15">
        <v>13</v>
      </c>
      <c s="15"/>
      <c s="6">
        <f t="shared" si="5"/>
        <v>13</v>
      </c>
      <c s="15"/>
      <c s="15">
        <v>295486</v>
      </c>
      <c s="15"/>
      <c s="15"/>
      <c s="6">
        <f t="shared" si="6"/>
        <v>0</v>
      </c>
      <c s="15">
        <v>6072</v>
      </c>
      <c s="24">
        <v>51429</v>
      </c>
      <c s="19">
        <v>1</v>
      </c>
      <c s="19" t="s">
        <v>908</v>
      </c>
      <c s="19" t="s">
        <v>67</v>
      </c>
      <c s="9"/>
      <c s="4" t="s">
        <v>8</v>
      </c>
      <c s="10" t="s">
        <v>691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15" s="4" t="s">
        <v>346</v>
      </c>
      <c s="4" t="s">
        <v>188</v>
      </c>
      <c s="10" t="s">
        <v>1062</v>
      </c>
      <c s="19"/>
      <c s="24">
        <v>45463</v>
      </c>
      <c s="4" t="s">
        <v>678</v>
      </c>
      <c s="9"/>
      <c s="15">
        <v>278104</v>
      </c>
      <c s="15">
        <v>278104</v>
      </c>
      <c s="15">
        <v>278100</v>
      </c>
      <c s="15">
        <v>278097</v>
      </c>
      <c s="15"/>
      <c s="15">
        <v>7</v>
      </c>
      <c s="15"/>
      <c s="6">
        <f t="shared" si="5"/>
        <v>7</v>
      </c>
      <c s="15"/>
      <c s="15">
        <v>278104</v>
      </c>
      <c s="15"/>
      <c s="15"/>
      <c s="6">
        <f t="shared" si="6"/>
        <v>0</v>
      </c>
      <c s="15">
        <v>6283</v>
      </c>
      <c s="24">
        <v>51429</v>
      </c>
      <c s="19">
        <v>1</v>
      </c>
      <c s="19" t="s">
        <v>68</v>
      </c>
      <c s="19" t="s">
        <v>67</v>
      </c>
      <c s="9"/>
      <c s="4" t="s">
        <v>8</v>
      </c>
      <c s="10" t="s">
        <v>691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16" s="4" t="s">
        <v>635</v>
      </c>
      <c s="4" t="s">
        <v>107</v>
      </c>
      <c s="10" t="s">
        <v>272</v>
      </c>
      <c s="19"/>
      <c s="24">
        <v>45463</v>
      </c>
      <c s="4" t="s">
        <v>678</v>
      </c>
      <c s="9"/>
      <c s="15">
        <v>173815</v>
      </c>
      <c s="15">
        <v>173815</v>
      </c>
      <c s="15">
        <v>173803</v>
      </c>
      <c s="15">
        <v>173802</v>
      </c>
      <c s="15"/>
      <c s="15">
        <v>13</v>
      </c>
      <c s="15"/>
      <c s="6">
        <f t="shared" si="5"/>
        <v>13</v>
      </c>
      <c s="15"/>
      <c s="15">
        <v>173815</v>
      </c>
      <c s="15"/>
      <c s="15"/>
      <c s="6">
        <f t="shared" si="6"/>
        <v>0</v>
      </c>
      <c s="15">
        <v>4738</v>
      </c>
      <c s="24">
        <v>51429</v>
      </c>
      <c s="19">
        <v>2</v>
      </c>
      <c s="19" t="s">
        <v>6</v>
      </c>
      <c s="19" t="s">
        <v>67</v>
      </c>
      <c s="9"/>
      <c s="4" t="s">
        <v>8</v>
      </c>
      <c s="10" t="s">
        <v>691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17" s="4" t="s">
        <v>938</v>
      </c>
      <c s="4" t="s">
        <v>273</v>
      </c>
      <c s="10" t="s">
        <v>1146</v>
      </c>
      <c s="19"/>
      <c s="24">
        <v>45397</v>
      </c>
      <c s="4" t="s">
        <v>554</v>
      </c>
      <c s="9"/>
      <c s="15">
        <v>171310</v>
      </c>
      <c s="15">
        <v>171310</v>
      </c>
      <c s="15">
        <v>171310</v>
      </c>
      <c s="15">
        <v>171310</v>
      </c>
      <c s="15"/>
      <c s="15"/>
      <c s="15"/>
      <c s="6">
        <f t="shared" si="5"/>
        <v>0</v>
      </c>
      <c s="15"/>
      <c s="15">
        <v>171310</v>
      </c>
      <c s="15"/>
      <c s="15"/>
      <c s="6">
        <f t="shared" si="6"/>
        <v>0</v>
      </c>
      <c s="15">
        <v>2338</v>
      </c>
      <c s="24">
        <v>47953</v>
      </c>
      <c s="19">
        <v>1</v>
      </c>
      <c s="19" t="s">
        <v>964</v>
      </c>
      <c s="19" t="s">
        <v>67</v>
      </c>
      <c s="9"/>
      <c s="4" t="s">
        <v>8</v>
      </c>
      <c s="4" t="s">
        <v>189</v>
      </c>
      <c s="4" t="s">
        <v>8</v>
      </c>
      <c s="4" t="s">
        <v>8</v>
      </c>
      <c s="19" t="s">
        <v>905</v>
      </c>
      <c s="26" t="str">
        <f t="shared" si="7"/>
        <v>1.E FE</v>
      </c>
    </row>
    <row>
      <c r="B118" s="4" t="s">
        <v>274</v>
      </c>
      <c s="4" t="s">
        <v>692</v>
      </c>
      <c s="10" t="s">
        <v>1147</v>
      </c>
      <c s="19"/>
      <c s="24">
        <v>45463</v>
      </c>
      <c s="4" t="s">
        <v>678</v>
      </c>
      <c s="9"/>
      <c s="15">
        <v>75252</v>
      </c>
      <c s="15">
        <v>75252</v>
      </c>
      <c s="15">
        <v>75251</v>
      </c>
      <c s="15">
        <v>75249</v>
      </c>
      <c s="15"/>
      <c s="15">
        <v>3</v>
      </c>
      <c s="15"/>
      <c s="6">
        <f t="shared" si="5"/>
        <v>3</v>
      </c>
      <c s="15"/>
      <c s="15">
        <v>75252</v>
      </c>
      <c s="15"/>
      <c s="15"/>
      <c s="6">
        <f t="shared" si="6"/>
        <v>0</v>
      </c>
      <c s="15">
        <v>1097</v>
      </c>
      <c s="24">
        <v>53986</v>
      </c>
      <c s="19">
        <v>1</v>
      </c>
      <c s="19" t="s">
        <v>387</v>
      </c>
      <c s="19" t="s">
        <v>67</v>
      </c>
      <c s="9"/>
      <c s="4" t="s">
        <v>8</v>
      </c>
      <c s="4" t="s">
        <v>555</v>
      </c>
      <c s="4" t="s">
        <v>216</v>
      </c>
      <c s="4" t="s">
        <v>8</v>
      </c>
      <c s="19" t="s">
        <v>905</v>
      </c>
      <c s="26" t="str">
        <f t="shared" si="7"/>
        <v>1.G FE</v>
      </c>
    </row>
    <row>
      <c r="B119" s="4" t="s">
        <v>556</v>
      </c>
      <c s="4" t="s">
        <v>108</v>
      </c>
      <c s="10" t="s">
        <v>109</v>
      </c>
      <c s="19"/>
      <c s="24">
        <v>45392</v>
      </c>
      <c s="10" t="s">
        <v>720</v>
      </c>
      <c s="9"/>
      <c s="15">
        <v>2452029</v>
      </c>
      <c s="15">
        <v>2550000</v>
      </c>
      <c s="15">
        <v>2514401</v>
      </c>
      <c s="15">
        <v>2534644</v>
      </c>
      <c s="15"/>
      <c s="15">
        <v>1241</v>
      </c>
      <c s="15"/>
      <c s="6">
        <f t="shared" si="5"/>
        <v>1241</v>
      </c>
      <c s="15"/>
      <c s="15">
        <v>2535885</v>
      </c>
      <c s="15"/>
      <c s="15">
        <v>-83856</v>
      </c>
      <c s="6">
        <f t="shared" si="6"/>
        <v>-83856</v>
      </c>
      <c s="15">
        <v>54117</v>
      </c>
      <c s="24">
        <v>46478</v>
      </c>
      <c s="19">
        <v>2</v>
      </c>
      <c s="19" t="s">
        <v>908</v>
      </c>
      <c s="19" t="s">
        <v>67</v>
      </c>
      <c s="9"/>
      <c s="4" t="s">
        <v>8</v>
      </c>
      <c s="4" t="s">
        <v>38</v>
      </c>
      <c s="4" t="s">
        <v>8</v>
      </c>
      <c s="4" t="s">
        <v>8</v>
      </c>
      <c s="19" t="s">
        <v>905</v>
      </c>
      <c s="26" t="str">
        <f t="shared" si="7"/>
        <v>2.A FE</v>
      </c>
    </row>
    <row>
      <c r="B120" s="4" t="s">
        <v>851</v>
      </c>
      <c s="4" t="s">
        <v>693</v>
      </c>
      <c s="10" t="s">
        <v>347</v>
      </c>
      <c s="19"/>
      <c s="24">
        <v>45406</v>
      </c>
      <c s="4" t="s">
        <v>315</v>
      </c>
      <c s="9"/>
      <c s="15">
        <v>9642000</v>
      </c>
      <c s="15">
        <v>10000000</v>
      </c>
      <c s="15">
        <v>10274400</v>
      </c>
      <c s="15">
        <v>10076501</v>
      </c>
      <c s="15"/>
      <c s="15">
        <v>-18188</v>
      </c>
      <c s="15"/>
      <c s="6">
        <f t="shared" si="5"/>
        <v>-18188</v>
      </c>
      <c s="15"/>
      <c s="15">
        <v>10058313</v>
      </c>
      <c s="15"/>
      <c s="15">
        <v>-416313</v>
      </c>
      <c s="6">
        <f t="shared" si="6"/>
        <v>-416313</v>
      </c>
      <c s="15">
        <v>80556</v>
      </c>
      <c s="24">
        <v>45809</v>
      </c>
      <c s="19">
        <v>1</v>
      </c>
      <c s="19" t="s">
        <v>387</v>
      </c>
      <c s="19" t="s">
        <v>67</v>
      </c>
      <c s="9"/>
      <c s="4" t="s">
        <v>110</v>
      </c>
      <c s="4" t="s">
        <v>768</v>
      </c>
      <c s="4" t="s">
        <v>694</v>
      </c>
      <c s="4" t="s">
        <v>8</v>
      </c>
      <c s="19" t="s">
        <v>905</v>
      </c>
      <c s="26" t="str">
        <f t="shared" si="7"/>
        <v>1.G FE</v>
      </c>
    </row>
    <row>
      <c r="B121" s="4" t="s">
        <v>1148</v>
      </c>
      <c s="4" t="s">
        <v>275</v>
      </c>
      <c s="10" t="s">
        <v>852</v>
      </c>
      <c s="19"/>
      <c s="24">
        <v>45392</v>
      </c>
      <c s="4" t="s">
        <v>315</v>
      </c>
      <c s="9"/>
      <c s="15">
        <v>4827100</v>
      </c>
      <c s="15">
        <v>5000000</v>
      </c>
      <c s="15">
        <v>5005800</v>
      </c>
      <c s="15">
        <v>5002043</v>
      </c>
      <c s="15"/>
      <c s="15">
        <v>-260</v>
      </c>
      <c s="15"/>
      <c s="6">
        <f t="shared" si="5"/>
        <v>-260</v>
      </c>
      <c s="15"/>
      <c s="15">
        <v>5001784</v>
      </c>
      <c s="15"/>
      <c s="15">
        <v>-174684</v>
      </c>
      <c s="6">
        <f t="shared" si="6"/>
        <v>-174684</v>
      </c>
      <c s="15">
        <v>102063</v>
      </c>
      <c s="24">
        <v>46096</v>
      </c>
      <c s="19">
        <v>2</v>
      </c>
      <c s="19" t="s">
        <v>908</v>
      </c>
      <c s="19" t="s">
        <v>67</v>
      </c>
      <c s="9"/>
      <c s="4" t="s">
        <v>8</v>
      </c>
      <c s="4" t="s">
        <v>18</v>
      </c>
      <c s="4" t="s">
        <v>8</v>
      </c>
      <c s="4" t="s">
        <v>8</v>
      </c>
      <c s="19" t="s">
        <v>905</v>
      </c>
      <c s="26" t="str">
        <f t="shared" si="7"/>
        <v>2.A FE</v>
      </c>
    </row>
    <row>
      <c r="B122" s="4" t="s">
        <v>348</v>
      </c>
      <c s="4" t="s">
        <v>349</v>
      </c>
      <c s="10" t="s">
        <v>1149</v>
      </c>
      <c s="19"/>
      <c s="24">
        <v>45405</v>
      </c>
      <c s="4" t="s">
        <v>678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>
        <v>9107</v>
      </c>
      <c s="24">
        <v>50504</v>
      </c>
      <c s="19">
        <v>1</v>
      </c>
      <c s="19" t="s">
        <v>68</v>
      </c>
      <c s="19" t="s">
        <v>67</v>
      </c>
      <c s="9"/>
      <c s="4" t="s">
        <v>8</v>
      </c>
      <c s="10" t="s">
        <v>853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23" s="4" t="s">
        <v>636</v>
      </c>
      <c s="4" t="s">
        <v>413</v>
      </c>
      <c s="10" t="s">
        <v>190</v>
      </c>
      <c s="19"/>
      <c s="24">
        <v>45458</v>
      </c>
      <c s="4" t="s">
        <v>169</v>
      </c>
      <c s="9"/>
      <c s="15">
        <v>4500000</v>
      </c>
      <c s="15">
        <v>4500000</v>
      </c>
      <c s="15">
        <v>4497885</v>
      </c>
      <c s="15">
        <v>4499798</v>
      </c>
      <c s="15"/>
      <c s="15">
        <v>202</v>
      </c>
      <c s="15"/>
      <c s="6">
        <f t="shared" si="5"/>
        <v>202</v>
      </c>
      <c s="15"/>
      <c s="15">
        <v>4500000</v>
      </c>
      <c s="15"/>
      <c s="15"/>
      <c s="6">
        <f t="shared" si="6"/>
        <v>0</v>
      </c>
      <c s="15">
        <v>64688</v>
      </c>
      <c s="24">
        <v>45458</v>
      </c>
      <c s="19">
        <v>2</v>
      </c>
      <c s="19" t="s">
        <v>6</v>
      </c>
      <c s="19" t="s">
        <v>67</v>
      </c>
      <c s="9"/>
      <c s="4" t="s">
        <v>557</v>
      </c>
      <c s="10" t="s">
        <v>637</v>
      </c>
      <c s="10" t="s">
        <v>637</v>
      </c>
      <c s="4" t="s">
        <v>8</v>
      </c>
      <c s="19" t="s">
        <v>905</v>
      </c>
      <c s="26" t="str">
        <f t="shared" si="7"/>
        <v>2.B FE</v>
      </c>
    </row>
    <row>
      <c r="B124" s="4" t="s">
        <v>939</v>
      </c>
      <c s="4" t="s">
        <v>111</v>
      </c>
      <c s="10" t="s">
        <v>1150</v>
      </c>
      <c s="19"/>
      <c s="24">
        <v>45444</v>
      </c>
      <c s="4" t="s">
        <v>554</v>
      </c>
      <c s="9"/>
      <c s="15">
        <v>895799</v>
      </c>
      <c s="15">
        <v>895799</v>
      </c>
      <c s="15">
        <v>895607</v>
      </c>
      <c s="15">
        <v>895661</v>
      </c>
      <c s="15"/>
      <c s="15">
        <v>139</v>
      </c>
      <c s="15"/>
      <c s="6">
        <f t="shared" si="5"/>
        <v>139</v>
      </c>
      <c s="15"/>
      <c s="15">
        <v>895799</v>
      </c>
      <c s="15"/>
      <c s="15"/>
      <c s="6">
        <f t="shared" si="6"/>
        <v>0</v>
      </c>
      <c s="15">
        <v>10333</v>
      </c>
      <c s="24">
        <v>47818</v>
      </c>
      <c s="19">
        <v>1</v>
      </c>
      <c s="19" t="s">
        <v>908</v>
      </c>
      <c s="19" t="s">
        <v>67</v>
      </c>
      <c s="9"/>
      <c s="4" t="s">
        <v>8</v>
      </c>
      <c s="4" t="s">
        <v>191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25" s="4" t="s">
        <v>39</v>
      </c>
      <c s="4" t="s">
        <v>192</v>
      </c>
      <c s="10" t="s">
        <v>40</v>
      </c>
      <c s="19"/>
      <c s="24">
        <v>45414</v>
      </c>
      <c s="4" t="s">
        <v>1107</v>
      </c>
      <c s="9"/>
      <c s="15">
        <v>1998660</v>
      </c>
      <c s="15">
        <v>2000000</v>
      </c>
      <c s="15">
        <v>1998300</v>
      </c>
      <c s="15">
        <v>1998596</v>
      </c>
      <c s="15"/>
      <c s="15">
        <v>64</v>
      </c>
      <c s="15"/>
      <c s="6">
        <f t="shared" si="5"/>
        <v>64</v>
      </c>
      <c s="15"/>
      <c s="15">
        <v>1998660</v>
      </c>
      <c s="15"/>
      <c s="15"/>
      <c s="6">
        <f t="shared" si="6"/>
        <v>0</v>
      </c>
      <c s="15">
        <v>89950</v>
      </c>
      <c s="24">
        <v>47529</v>
      </c>
      <c s="19">
        <v>2</v>
      </c>
      <c s="19" t="s">
        <v>319</v>
      </c>
      <c s="19" t="s">
        <v>67</v>
      </c>
      <c s="9"/>
      <c s="4" t="s">
        <v>729</v>
      </c>
      <c s="4" t="s">
        <v>518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126" s="4" t="s">
        <v>350</v>
      </c>
      <c s="4" t="s">
        <v>1063</v>
      </c>
      <c s="10" t="s">
        <v>638</v>
      </c>
      <c s="19"/>
      <c s="24">
        <v>45414</v>
      </c>
      <c s="4" t="s">
        <v>1107</v>
      </c>
      <c s="9"/>
      <c s="15">
        <v>2991329</v>
      </c>
      <c s="15">
        <v>3000000</v>
      </c>
      <c s="15">
        <v>2990820</v>
      </c>
      <c s="15">
        <v>2991090</v>
      </c>
      <c s="15"/>
      <c s="15">
        <v>238</v>
      </c>
      <c s="15"/>
      <c s="6">
        <f t="shared" si="5"/>
        <v>238</v>
      </c>
      <c s="15"/>
      <c s="15">
        <v>2991329</v>
      </c>
      <c s="15"/>
      <c s="15"/>
      <c s="6">
        <f t="shared" si="6"/>
        <v>0</v>
      </c>
      <c s="15">
        <v>105067</v>
      </c>
      <c s="24">
        <v>48684</v>
      </c>
      <c s="19">
        <v>2</v>
      </c>
      <c s="19" t="s">
        <v>319</v>
      </c>
      <c s="19" t="s">
        <v>67</v>
      </c>
      <c s="9"/>
      <c s="4" t="s">
        <v>729</v>
      </c>
      <c s="4" t="s">
        <v>518</v>
      </c>
      <c s="4" t="s">
        <v>216</v>
      </c>
      <c s="4" t="s">
        <v>8</v>
      </c>
      <c s="19" t="s">
        <v>905</v>
      </c>
      <c s="26" t="str">
        <f t="shared" si="7"/>
        <v>2.C FE</v>
      </c>
    </row>
    <row>
      <c r="B127" s="4" t="s">
        <v>639</v>
      </c>
      <c s="4" t="s">
        <v>769</v>
      </c>
      <c s="10" t="s">
        <v>854</v>
      </c>
      <c s="19"/>
      <c s="24">
        <v>45427</v>
      </c>
      <c s="4" t="s">
        <v>554</v>
      </c>
      <c s="9"/>
      <c s="15">
        <v>583912</v>
      </c>
      <c s="15">
        <v>583912</v>
      </c>
      <c s="15">
        <v>583909</v>
      </c>
      <c s="15">
        <v>583909</v>
      </c>
      <c s="15"/>
      <c s="15">
        <v>3</v>
      </c>
      <c s="15"/>
      <c s="6">
        <f t="shared" si="5"/>
        <v>3</v>
      </c>
      <c s="15"/>
      <c s="15">
        <v>583912</v>
      </c>
      <c s="15"/>
      <c s="15"/>
      <c s="6">
        <f t="shared" si="6"/>
        <v>0</v>
      </c>
      <c s="15">
        <v>2514</v>
      </c>
      <c s="24">
        <v>48167</v>
      </c>
      <c s="19">
        <v>1</v>
      </c>
      <c s="19" t="s">
        <v>908</v>
      </c>
      <c s="19" t="s">
        <v>67</v>
      </c>
      <c s="9"/>
      <c s="4" t="s">
        <v>8</v>
      </c>
      <c s="4" t="s">
        <v>351</v>
      </c>
      <c s="4" t="s">
        <v>8</v>
      </c>
      <c s="4" t="s">
        <v>8</v>
      </c>
      <c s="19" t="s">
        <v>905</v>
      </c>
      <c s="26" t="str">
        <f t="shared" si="7"/>
        <v>1.A FE</v>
      </c>
    </row>
    <row>
      <c r="B128" s="4" t="s">
        <v>1064</v>
      </c>
      <c s="4" t="s">
        <v>940</v>
      </c>
      <c s="10" t="s">
        <v>112</v>
      </c>
      <c s="19"/>
      <c s="24">
        <v>45398</v>
      </c>
      <c s="4" t="s">
        <v>770</v>
      </c>
      <c s="9"/>
      <c s="15">
        <v>4912500</v>
      </c>
      <c s="15">
        <v>5000000</v>
      </c>
      <c s="15">
        <v>4996650</v>
      </c>
      <c s="15">
        <v>4999261</v>
      </c>
      <c s="15"/>
      <c s="15">
        <v>155</v>
      </c>
      <c s="15"/>
      <c s="6">
        <f t="shared" si="5"/>
        <v>155</v>
      </c>
      <c s="15"/>
      <c s="15">
        <v>4999416</v>
      </c>
      <c s="15"/>
      <c s="15">
        <v>-86916</v>
      </c>
      <c s="6">
        <f t="shared" si="6"/>
        <v>-86916</v>
      </c>
      <c s="15">
        <v>78604</v>
      </c>
      <c s="24">
        <v>45798</v>
      </c>
      <c s="19">
        <v>1</v>
      </c>
      <c s="19" t="s">
        <v>68</v>
      </c>
      <c s="19" t="s">
        <v>67</v>
      </c>
      <c s="9"/>
      <c s="4" t="s">
        <v>8</v>
      </c>
      <c s="4" t="s">
        <v>941</v>
      </c>
      <c s="10" t="s">
        <v>695</v>
      </c>
      <c s="4" t="s">
        <v>8</v>
      </c>
      <c s="19" t="s">
        <v>905</v>
      </c>
      <c s="26" t="str">
        <f t="shared" si="7"/>
        <v>1.F FE</v>
      </c>
    </row>
    <row>
      <c r="B129" s="4" t="s">
        <v>193</v>
      </c>
      <c s="4" t="s">
        <v>640</v>
      </c>
      <c s="10" t="s">
        <v>771</v>
      </c>
      <c s="19"/>
      <c s="24">
        <v>45383</v>
      </c>
      <c s="4" t="s">
        <v>169</v>
      </c>
      <c s="9"/>
      <c s="15">
        <v>14000000</v>
      </c>
      <c s="15">
        <v>14000000</v>
      </c>
      <c s="15">
        <v>13985801</v>
      </c>
      <c s="15">
        <v>13998547</v>
      </c>
      <c s="15"/>
      <c s="15">
        <v>1453</v>
      </c>
      <c s="15"/>
      <c s="6">
        <f t="shared" si="5"/>
        <v>1453</v>
      </c>
      <c s="15"/>
      <c s="15">
        <v>14000000</v>
      </c>
      <c s="15"/>
      <c s="15"/>
      <c s="6">
        <f t="shared" si="6"/>
        <v>0</v>
      </c>
      <c s="15">
        <v>262500</v>
      </c>
      <c s="24">
        <v>45383</v>
      </c>
      <c s="19">
        <v>1</v>
      </c>
      <c s="19" t="s">
        <v>68</v>
      </c>
      <c s="19" t="s">
        <v>67</v>
      </c>
      <c s="9"/>
      <c s="4" t="s">
        <v>8</v>
      </c>
      <c s="4" t="s">
        <v>941</v>
      </c>
      <c s="4" t="s">
        <v>8</v>
      </c>
      <c s="4" t="s">
        <v>8</v>
      </c>
      <c s="19" t="s">
        <v>905</v>
      </c>
      <c s="26" t="str">
        <f t="shared" si="7"/>
        <v>1.F FE</v>
      </c>
    </row>
    <row>
      <c r="B130" s="4" t="s">
        <v>482</v>
      </c>
      <c s="4" t="s">
        <v>276</v>
      </c>
      <c s="10" t="s">
        <v>483</v>
      </c>
      <c s="19"/>
      <c s="24">
        <v>45463</v>
      </c>
      <c s="4" t="s">
        <v>678</v>
      </c>
      <c s="9"/>
      <c s="15">
        <v>246596</v>
      </c>
      <c s="15">
        <v>246596</v>
      </c>
      <c s="15">
        <v>246581</v>
      </c>
      <c s="15">
        <v>246588</v>
      </c>
      <c s="15"/>
      <c s="15">
        <v>8</v>
      </c>
      <c s="15"/>
      <c s="6">
        <f t="shared" si="5"/>
        <v>8</v>
      </c>
      <c s="15"/>
      <c s="15">
        <v>246596</v>
      </c>
      <c s="15"/>
      <c s="15"/>
      <c s="6">
        <f t="shared" si="6"/>
        <v>0</v>
      </c>
      <c s="15">
        <v>4769</v>
      </c>
      <c s="24">
        <v>51307</v>
      </c>
      <c s="19">
        <v>1</v>
      </c>
      <c s="19" t="s">
        <v>908</v>
      </c>
      <c s="19" t="s">
        <v>67</v>
      </c>
      <c s="9"/>
      <c s="4" t="s">
        <v>8</v>
      </c>
      <c s="10" t="s">
        <v>696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31" s="4" t="s">
        <v>772</v>
      </c>
      <c s="4" t="s">
        <v>277</v>
      </c>
      <c s="10" t="s">
        <v>641</v>
      </c>
      <c s="19"/>
      <c s="24">
        <v>45463</v>
      </c>
      <c s="4" t="s">
        <v>678</v>
      </c>
      <c s="9"/>
      <c s="15">
        <v>258339</v>
      </c>
      <c s="15">
        <v>258339</v>
      </c>
      <c s="15">
        <v>258297</v>
      </c>
      <c s="15">
        <v>258314</v>
      </c>
      <c s="15"/>
      <c s="15">
        <v>25</v>
      </c>
      <c s="15"/>
      <c s="6">
        <f t="shared" si="5"/>
        <v>25</v>
      </c>
      <c s="15"/>
      <c s="15">
        <v>258339</v>
      </c>
      <c s="15"/>
      <c s="15"/>
      <c s="6">
        <f t="shared" si="6"/>
        <v>0</v>
      </c>
      <c s="15">
        <v>5323</v>
      </c>
      <c s="24">
        <v>51307</v>
      </c>
      <c s="19">
        <v>1</v>
      </c>
      <c s="19" t="s">
        <v>68</v>
      </c>
      <c s="19" t="s">
        <v>67</v>
      </c>
      <c s="9"/>
      <c s="4" t="s">
        <v>8</v>
      </c>
      <c s="10" t="s">
        <v>696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32" s="4" t="s">
        <v>1065</v>
      </c>
      <c s="4" t="s">
        <v>942</v>
      </c>
      <c s="10" t="s">
        <v>642</v>
      </c>
      <c s="19"/>
      <c s="24">
        <v>45463</v>
      </c>
      <c s="4" t="s">
        <v>678</v>
      </c>
      <c s="9"/>
      <c s="15">
        <v>149852</v>
      </c>
      <c s="15">
        <v>149852</v>
      </c>
      <c s="15">
        <v>149923</v>
      </c>
      <c s="15">
        <v>149874</v>
      </c>
      <c s="15"/>
      <c s="15">
        <v>-22</v>
      </c>
      <c s="15"/>
      <c s="6">
        <f t="shared" si="5"/>
        <v>-22</v>
      </c>
      <c s="15"/>
      <c s="15">
        <v>149852</v>
      </c>
      <c s="15"/>
      <c s="15"/>
      <c s="6">
        <f t="shared" si="6"/>
        <v>0</v>
      </c>
      <c s="15">
        <v>1448</v>
      </c>
      <c s="24">
        <v>50241</v>
      </c>
      <c s="19">
        <v>1</v>
      </c>
      <c s="19" t="s">
        <v>68</v>
      </c>
      <c s="19" t="s">
        <v>67</v>
      </c>
      <c s="9"/>
      <c s="4" t="s">
        <v>8</v>
      </c>
      <c s="10" t="s">
        <v>1066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33" s="4" t="s">
        <v>194</v>
      </c>
      <c s="4" t="s">
        <v>484</v>
      </c>
      <c s="10" t="s">
        <v>943</v>
      </c>
      <c s="19"/>
      <c s="24">
        <v>45463</v>
      </c>
      <c s="4" t="s">
        <v>678</v>
      </c>
      <c s="9"/>
      <c s="15">
        <v>62144</v>
      </c>
      <c s="15">
        <v>62144</v>
      </c>
      <c s="15">
        <v>62132</v>
      </c>
      <c s="15">
        <v>62140</v>
      </c>
      <c s="15"/>
      <c s="15">
        <v>4</v>
      </c>
      <c s="15"/>
      <c s="6">
        <f t="shared" si="5"/>
        <v>4</v>
      </c>
      <c s="15"/>
      <c s="15">
        <v>62144</v>
      </c>
      <c s="15"/>
      <c s="15"/>
      <c s="6">
        <f t="shared" si="6"/>
        <v>0</v>
      </c>
      <c s="15">
        <v>732</v>
      </c>
      <c s="24">
        <v>49815</v>
      </c>
      <c s="19">
        <v>1</v>
      </c>
      <c s="19" t="s">
        <v>68</v>
      </c>
      <c s="19" t="s">
        <v>67</v>
      </c>
      <c s="9"/>
      <c s="4" t="s">
        <v>8</v>
      </c>
      <c s="10" t="s">
        <v>1066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34" s="4" t="s">
        <v>485</v>
      </c>
      <c s="4" t="s">
        <v>486</v>
      </c>
      <c s="10" t="s">
        <v>113</v>
      </c>
      <c s="19"/>
      <c s="24">
        <v>45463</v>
      </c>
      <c s="4" t="s">
        <v>678</v>
      </c>
      <c s="9"/>
      <c s="15">
        <v>111860</v>
      </c>
      <c s="15">
        <v>111860</v>
      </c>
      <c s="15">
        <v>111001</v>
      </c>
      <c s="15">
        <v>111736</v>
      </c>
      <c s="15"/>
      <c s="15">
        <v>123</v>
      </c>
      <c s="15"/>
      <c s="6">
        <f t="shared" si="5"/>
        <v>123</v>
      </c>
      <c s="15"/>
      <c s="15">
        <v>111860</v>
      </c>
      <c s="15"/>
      <c s="15"/>
      <c s="6">
        <f t="shared" si="6"/>
        <v>0</v>
      </c>
      <c s="15">
        <v>1458</v>
      </c>
      <c s="24">
        <v>49815</v>
      </c>
      <c s="19">
        <v>2</v>
      </c>
      <c s="19" t="s">
        <v>6</v>
      </c>
      <c s="19" t="s">
        <v>67</v>
      </c>
      <c s="9"/>
      <c s="4" t="s">
        <v>8</v>
      </c>
      <c s="10" t="s">
        <v>1066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35" s="4" t="s">
        <v>773</v>
      </c>
      <c s="4" t="s">
        <v>1151</v>
      </c>
      <c s="10" t="s">
        <v>352</v>
      </c>
      <c s="19"/>
      <c s="24">
        <v>45463</v>
      </c>
      <c s="4" t="s">
        <v>678</v>
      </c>
      <c s="9"/>
      <c s="15">
        <v>204131</v>
      </c>
      <c s="15">
        <v>204131</v>
      </c>
      <c s="15">
        <v>204085</v>
      </c>
      <c s="15">
        <v>204113</v>
      </c>
      <c s="15"/>
      <c s="15">
        <v>18</v>
      </c>
      <c s="15"/>
      <c s="6">
        <f t="shared" si="5"/>
        <v>18</v>
      </c>
      <c s="15"/>
      <c s="15">
        <v>204131</v>
      </c>
      <c s="15"/>
      <c s="15"/>
      <c s="6">
        <f t="shared" si="6"/>
        <v>0</v>
      </c>
      <c s="15">
        <v>1139</v>
      </c>
      <c s="24">
        <v>50364</v>
      </c>
      <c s="19">
        <v>1</v>
      </c>
      <c s="19" t="s">
        <v>68</v>
      </c>
      <c s="19" t="s">
        <v>67</v>
      </c>
      <c s="9"/>
      <c s="4" t="s">
        <v>8</v>
      </c>
      <c s="10" t="s">
        <v>696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36" s="4" t="s">
        <v>1152</v>
      </c>
      <c s="4" t="s">
        <v>1153</v>
      </c>
      <c s="10" t="s">
        <v>487</v>
      </c>
      <c s="19"/>
      <c s="24">
        <v>45463</v>
      </c>
      <c s="4" t="s">
        <v>678</v>
      </c>
      <c s="9"/>
      <c s="15">
        <v>140340</v>
      </c>
      <c s="15">
        <v>140340</v>
      </c>
      <c s="15">
        <v>140322</v>
      </c>
      <c s="15">
        <v>140333</v>
      </c>
      <c s="15"/>
      <c s="15">
        <v>7</v>
      </c>
      <c s="15"/>
      <c s="6">
        <f t="shared" si="5"/>
        <v>7</v>
      </c>
      <c s="15"/>
      <c s="15">
        <v>140340</v>
      </c>
      <c s="15"/>
      <c s="15"/>
      <c s="6">
        <f t="shared" si="6"/>
        <v>0</v>
      </c>
      <c s="15">
        <v>1046</v>
      </c>
      <c s="24">
        <v>50364</v>
      </c>
      <c s="19">
        <v>2</v>
      </c>
      <c s="19" t="s">
        <v>6</v>
      </c>
      <c s="19" t="s">
        <v>67</v>
      </c>
      <c s="9"/>
      <c s="4" t="s">
        <v>8</v>
      </c>
      <c s="10" t="s">
        <v>696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37" s="4" t="s">
        <v>278</v>
      </c>
      <c s="4" t="s">
        <v>353</v>
      </c>
      <c s="10" t="s">
        <v>1154</v>
      </c>
      <c s="19"/>
      <c s="24">
        <v>45463</v>
      </c>
      <c s="4" t="s">
        <v>678</v>
      </c>
      <c s="9"/>
      <c s="15">
        <v>323923</v>
      </c>
      <c s="15">
        <v>323923</v>
      </c>
      <c s="15">
        <v>323911</v>
      </c>
      <c s="15">
        <v>323917</v>
      </c>
      <c s="15"/>
      <c s="15">
        <v>6</v>
      </c>
      <c s="15"/>
      <c s="6">
        <f t="shared" si="5"/>
        <v>6</v>
      </c>
      <c s="15"/>
      <c s="15">
        <v>323923</v>
      </c>
      <c s="15"/>
      <c s="15"/>
      <c s="6">
        <f t="shared" si="6"/>
        <v>0</v>
      </c>
      <c s="15">
        <v>2433</v>
      </c>
      <c s="24">
        <v>50668</v>
      </c>
      <c s="19">
        <v>1</v>
      </c>
      <c s="19" t="s">
        <v>68</v>
      </c>
      <c s="19" t="s">
        <v>67</v>
      </c>
      <c s="9"/>
      <c s="4" t="s">
        <v>8</v>
      </c>
      <c s="10" t="s">
        <v>944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38" s="4" t="s">
        <v>774</v>
      </c>
      <c s="4" t="s">
        <v>354</v>
      </c>
      <c s="10" t="s">
        <v>558</v>
      </c>
      <c s="19"/>
      <c s="24">
        <v>45463</v>
      </c>
      <c s="4" t="s">
        <v>678</v>
      </c>
      <c s="9"/>
      <c s="15">
        <v>259139</v>
      </c>
      <c s="15">
        <v>259139</v>
      </c>
      <c s="15">
        <v>259138</v>
      </c>
      <c s="15">
        <v>259138</v>
      </c>
      <c s="15"/>
      <c s="15"/>
      <c s="15"/>
      <c s="6">
        <f t="shared" si="5"/>
        <v>0</v>
      </c>
      <c s="15"/>
      <c s="15">
        <v>259139</v>
      </c>
      <c s="15"/>
      <c s="15"/>
      <c s="6">
        <f t="shared" si="6"/>
        <v>0</v>
      </c>
      <c s="15">
        <v>2109</v>
      </c>
      <c s="24">
        <v>50668</v>
      </c>
      <c s="19">
        <v>2</v>
      </c>
      <c s="19" t="s">
        <v>6</v>
      </c>
      <c s="19" t="s">
        <v>67</v>
      </c>
      <c s="9"/>
      <c s="4" t="s">
        <v>8</v>
      </c>
      <c s="10" t="s">
        <v>944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39" s="4" t="s">
        <v>1067</v>
      </c>
      <c s="4" t="s">
        <v>994</v>
      </c>
      <c s="10" t="s">
        <v>114</v>
      </c>
      <c s="19"/>
      <c s="24">
        <v>45463</v>
      </c>
      <c s="4" t="s">
        <v>678</v>
      </c>
      <c s="9"/>
      <c s="15">
        <v>281811</v>
      </c>
      <c s="15">
        <v>281811</v>
      </c>
      <c s="15">
        <v>281734</v>
      </c>
      <c s="15">
        <v>281758</v>
      </c>
      <c s="15"/>
      <c s="15">
        <v>54</v>
      </c>
      <c s="15"/>
      <c s="6">
        <f t="shared" si="5"/>
        <v>54</v>
      </c>
      <c s="15"/>
      <c s="15">
        <v>281811</v>
      </c>
      <c s="15"/>
      <c s="15"/>
      <c s="6">
        <f t="shared" si="6"/>
        <v>0</v>
      </c>
      <c s="15">
        <v>6840</v>
      </c>
      <c s="24">
        <v>50971</v>
      </c>
      <c s="19">
        <v>1</v>
      </c>
      <c s="19" t="s">
        <v>908</v>
      </c>
      <c s="19" t="s">
        <v>67</v>
      </c>
      <c s="9"/>
      <c s="4" t="s">
        <v>8</v>
      </c>
      <c s="10" t="s">
        <v>944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40" s="4" t="s">
        <v>195</v>
      </c>
      <c s="4" t="s">
        <v>995</v>
      </c>
      <c s="10" t="s">
        <v>855</v>
      </c>
      <c s="19"/>
      <c s="24">
        <v>45463</v>
      </c>
      <c s="4" t="s">
        <v>678</v>
      </c>
      <c s="9"/>
      <c s="15">
        <v>281811</v>
      </c>
      <c s="15">
        <v>281811</v>
      </c>
      <c s="15">
        <v>281755</v>
      </c>
      <c s="15">
        <v>281772</v>
      </c>
      <c s="15"/>
      <c s="15">
        <v>40</v>
      </c>
      <c s="15"/>
      <c s="6">
        <f t="shared" si="5"/>
        <v>40</v>
      </c>
      <c s="15"/>
      <c s="15">
        <v>281811</v>
      </c>
      <c s="15"/>
      <c s="15"/>
      <c s="6">
        <f t="shared" si="6"/>
        <v>0</v>
      </c>
      <c s="15">
        <v>7415</v>
      </c>
      <c s="24">
        <v>50971</v>
      </c>
      <c s="19">
        <v>1</v>
      </c>
      <c s="19" t="s">
        <v>68</v>
      </c>
      <c s="19" t="s">
        <v>67</v>
      </c>
      <c s="9"/>
      <c s="4" t="s">
        <v>8</v>
      </c>
      <c s="10" t="s">
        <v>944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41" s="4" t="s">
        <v>488</v>
      </c>
      <c s="4" t="s">
        <v>559</v>
      </c>
      <c s="10" t="s">
        <v>1155</v>
      </c>
      <c s="19"/>
      <c s="24">
        <v>45405</v>
      </c>
      <c s="4" t="s">
        <v>222</v>
      </c>
      <c s="9"/>
      <c s="15">
        <v>3442500</v>
      </c>
      <c s="15">
        <v>4250000</v>
      </c>
      <c s="15">
        <v>4241250</v>
      </c>
      <c s="15">
        <v>3629229</v>
      </c>
      <c s="15">
        <v>613775</v>
      </c>
      <c s="15">
        <v>236</v>
      </c>
      <c s="15"/>
      <c s="6">
        <f t="shared" si="5"/>
        <v>614011</v>
      </c>
      <c s="15"/>
      <c s="15">
        <v>4243240</v>
      </c>
      <c s="15"/>
      <c s="15">
        <v>-800740</v>
      </c>
      <c s="6">
        <f t="shared" si="6"/>
        <v>-800740</v>
      </c>
      <c s="15">
        <v>107047</v>
      </c>
      <c s="24">
        <v>48092</v>
      </c>
      <c s="19">
        <v>3</v>
      </c>
      <c s="19" t="s">
        <v>319</v>
      </c>
      <c s="19" t="s">
        <v>67</v>
      </c>
      <c s="9"/>
      <c s="4" t="s">
        <v>996</v>
      </c>
      <c s="4" t="s">
        <v>1068</v>
      </c>
      <c s="4" t="s">
        <v>216</v>
      </c>
      <c s="4" t="s">
        <v>8</v>
      </c>
      <c s="19" t="s">
        <v>905</v>
      </c>
      <c s="26" t="str">
        <f t="shared" si="7"/>
        <v>3.C FE</v>
      </c>
    </row>
    <row>
      <c r="B142" s="4" t="s">
        <v>775</v>
      </c>
      <c s="4" t="s">
        <v>856</v>
      </c>
      <c s="10" t="s">
        <v>414</v>
      </c>
      <c s="19"/>
      <c s="24">
        <v>45463</v>
      </c>
      <c s="4" t="s">
        <v>678</v>
      </c>
      <c s="9"/>
      <c s="15">
        <v>5000</v>
      </c>
      <c s="15">
        <v>5000</v>
      </c>
      <c s="15">
        <v>5000</v>
      </c>
      <c s="15">
        <v>5000</v>
      </c>
      <c s="15"/>
      <c s="15"/>
      <c s="15"/>
      <c s="6">
        <f t="shared" si="5"/>
        <v>0</v>
      </c>
      <c s="15"/>
      <c s="15">
        <v>5000</v>
      </c>
      <c s="15"/>
      <c s="15"/>
      <c s="6">
        <f t="shared" si="6"/>
        <v>0</v>
      </c>
      <c s="15">
        <v>90</v>
      </c>
      <c s="24">
        <v>54808</v>
      </c>
      <c s="19">
        <v>2</v>
      </c>
      <c s="19" t="s">
        <v>6</v>
      </c>
      <c s="19" t="s">
        <v>67</v>
      </c>
      <c s="9"/>
      <c s="4" t="s">
        <v>8</v>
      </c>
      <c s="10" t="s">
        <v>355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43" s="4" t="s">
        <v>1069</v>
      </c>
      <c s="4" t="s">
        <v>776</v>
      </c>
      <c s="10" t="s">
        <v>857</v>
      </c>
      <c s="19"/>
      <c s="24">
        <v>45463</v>
      </c>
      <c s="4" t="s">
        <v>678</v>
      </c>
      <c s="9"/>
      <c s="15">
        <v>25000</v>
      </c>
      <c s="15">
        <v>25000</v>
      </c>
      <c s="15">
        <v>25000</v>
      </c>
      <c s="15">
        <v>25000</v>
      </c>
      <c s="15"/>
      <c s="15"/>
      <c s="15"/>
      <c s="6">
        <f t="shared" si="5"/>
        <v>0</v>
      </c>
      <c s="15"/>
      <c s="15">
        <v>25000</v>
      </c>
      <c s="15"/>
      <c s="15"/>
      <c s="6">
        <f t="shared" si="6"/>
        <v>0</v>
      </c>
      <c s="15">
        <v>275</v>
      </c>
      <c s="24">
        <v>55385</v>
      </c>
      <c s="19">
        <v>2</v>
      </c>
      <c s="19" t="s">
        <v>6</v>
      </c>
      <c s="19" t="s">
        <v>67</v>
      </c>
      <c s="9"/>
      <c s="4" t="s">
        <v>8</v>
      </c>
      <c s="10" t="s">
        <v>279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44" s="4" t="s">
        <v>196</v>
      </c>
      <c s="4" t="s">
        <v>197</v>
      </c>
      <c s="10" t="s">
        <v>489</v>
      </c>
      <c s="19"/>
      <c s="24">
        <v>45463</v>
      </c>
      <c s="4" t="s">
        <v>678</v>
      </c>
      <c s="9"/>
      <c s="15">
        <v>320000</v>
      </c>
      <c s="15">
        <v>320000</v>
      </c>
      <c s="15">
        <v>319861</v>
      </c>
      <c s="15">
        <v>319918</v>
      </c>
      <c s="15"/>
      <c s="15">
        <v>82</v>
      </c>
      <c s="15"/>
      <c s="6">
        <f t="shared" si="5"/>
        <v>82</v>
      </c>
      <c s="15"/>
      <c s="15">
        <v>320000</v>
      </c>
      <c s="15"/>
      <c s="15"/>
      <c s="6">
        <f t="shared" si="6"/>
        <v>0</v>
      </c>
      <c s="15">
        <v>2787</v>
      </c>
      <c s="24">
        <v>53194</v>
      </c>
      <c s="19">
        <v>1</v>
      </c>
      <c s="19" t="s">
        <v>68</v>
      </c>
      <c s="19" t="s">
        <v>67</v>
      </c>
      <c s="9"/>
      <c s="4" t="s">
        <v>8</v>
      </c>
      <c s="10" t="s">
        <v>41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45" s="4" t="s">
        <v>560</v>
      </c>
      <c s="4" t="s">
        <v>777</v>
      </c>
      <c s="10" t="s">
        <v>697</v>
      </c>
      <c s="19"/>
      <c s="24">
        <v>45463</v>
      </c>
      <c s="4" t="s">
        <v>678</v>
      </c>
      <c s="9"/>
      <c s="15">
        <v>82500</v>
      </c>
      <c s="15">
        <v>82500</v>
      </c>
      <c s="15">
        <v>82490</v>
      </c>
      <c s="15">
        <v>82493</v>
      </c>
      <c s="15"/>
      <c s="15">
        <v>7</v>
      </c>
      <c s="15"/>
      <c s="6">
        <f t="shared" si="5"/>
        <v>7</v>
      </c>
      <c s="15"/>
      <c s="15">
        <v>82500</v>
      </c>
      <c s="15"/>
      <c s="15"/>
      <c s="6">
        <f t="shared" si="6"/>
        <v>0</v>
      </c>
      <c s="15">
        <v>567</v>
      </c>
      <c s="24">
        <v>53378</v>
      </c>
      <c s="19">
        <v>1</v>
      </c>
      <c s="19" t="s">
        <v>964</v>
      </c>
      <c s="19" t="s">
        <v>67</v>
      </c>
      <c s="9"/>
      <c s="4" t="s">
        <v>8</v>
      </c>
      <c s="10" t="s">
        <v>1156</v>
      </c>
      <c s="4" t="s">
        <v>216</v>
      </c>
      <c s="4" t="s">
        <v>8</v>
      </c>
      <c s="19" t="s">
        <v>905</v>
      </c>
      <c s="26" t="str">
        <f t="shared" si="7"/>
        <v>1.E FE</v>
      </c>
    </row>
    <row>
      <c r="B146" s="4" t="s">
        <v>858</v>
      </c>
      <c s="4" t="s">
        <v>42</v>
      </c>
      <c s="10" t="s">
        <v>415</v>
      </c>
      <c s="19"/>
      <c s="24">
        <v>45463</v>
      </c>
      <c s="4" t="s">
        <v>678</v>
      </c>
      <c s="9"/>
      <c s="15">
        <v>262500</v>
      </c>
      <c s="15">
        <v>262500</v>
      </c>
      <c s="15">
        <v>262395</v>
      </c>
      <c s="15">
        <v>262435</v>
      </c>
      <c s="15"/>
      <c s="15">
        <v>65</v>
      </c>
      <c s="15"/>
      <c s="6">
        <f t="shared" si="5"/>
        <v>65</v>
      </c>
      <c s="15"/>
      <c s="15">
        <v>262500</v>
      </c>
      <c s="15"/>
      <c s="15"/>
      <c s="6">
        <f t="shared" si="6"/>
        <v>0</v>
      </c>
      <c s="15">
        <v>2242</v>
      </c>
      <c s="24">
        <v>53225</v>
      </c>
      <c s="19">
        <v>1</v>
      </c>
      <c s="19" t="s">
        <v>68</v>
      </c>
      <c s="19" t="s">
        <v>67</v>
      </c>
      <c s="9"/>
      <c s="4" t="s">
        <v>8</v>
      </c>
      <c s="10" t="s">
        <v>643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47" s="4" t="s">
        <v>1157</v>
      </c>
      <c s="4" t="s">
        <v>698</v>
      </c>
      <c s="10" t="s">
        <v>997</v>
      </c>
      <c s="19"/>
      <c s="24">
        <v>45463</v>
      </c>
      <c s="4" t="s">
        <v>678</v>
      </c>
      <c s="9"/>
      <c s="15">
        <v>367366</v>
      </c>
      <c s="15">
        <v>367366</v>
      </c>
      <c s="15">
        <v>368673</v>
      </c>
      <c s="15">
        <v>368169</v>
      </c>
      <c s="15"/>
      <c s="15">
        <v>-804</v>
      </c>
      <c s="15"/>
      <c s="6">
        <f t="shared" si="5"/>
        <v>-804</v>
      </c>
      <c s="15"/>
      <c s="15">
        <v>367366</v>
      </c>
      <c s="15"/>
      <c s="15"/>
      <c s="6">
        <f t="shared" si="6"/>
        <v>0</v>
      </c>
      <c s="15">
        <v>4177</v>
      </c>
      <c s="24">
        <v>53195</v>
      </c>
      <c s="19">
        <v>1</v>
      </c>
      <c s="19" t="s">
        <v>68</v>
      </c>
      <c s="19" t="s">
        <v>67</v>
      </c>
      <c s="9"/>
      <c s="4" t="s">
        <v>8</v>
      </c>
      <c s="10" t="s">
        <v>699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48" s="4" t="s">
        <v>490</v>
      </c>
      <c s="4" t="s">
        <v>700</v>
      </c>
      <c s="10" t="s">
        <v>859</v>
      </c>
      <c s="19"/>
      <c s="24">
        <v>45399</v>
      </c>
      <c s="4" t="s">
        <v>169</v>
      </c>
      <c s="9"/>
      <c s="15">
        <v>3500000</v>
      </c>
      <c s="15">
        <v>3500000</v>
      </c>
      <c s="15">
        <v>3401650</v>
      </c>
      <c s="15">
        <v>3494543</v>
      </c>
      <c s="15"/>
      <c s="15">
        <v>5457</v>
      </c>
      <c s="15"/>
      <c s="6">
        <f t="shared" si="5"/>
        <v>5457</v>
      </c>
      <c s="15"/>
      <c s="15">
        <v>3500000</v>
      </c>
      <c s="15"/>
      <c s="15"/>
      <c s="6">
        <f t="shared" si="6"/>
        <v>0</v>
      </c>
      <c s="15">
        <v>50750</v>
      </c>
      <c s="24">
        <v>45399</v>
      </c>
      <c s="19">
        <v>1</v>
      </c>
      <c s="19" t="s">
        <v>964</v>
      </c>
      <c s="19" t="s">
        <v>67</v>
      </c>
      <c s="9"/>
      <c s="4" t="s">
        <v>198</v>
      </c>
      <c s="4" t="s">
        <v>1070</v>
      </c>
      <c s="4" t="s">
        <v>8</v>
      </c>
      <c s="4" t="s">
        <v>8</v>
      </c>
      <c s="19" t="s">
        <v>905</v>
      </c>
      <c s="26" t="str">
        <f t="shared" si="7"/>
        <v>1.E FE</v>
      </c>
    </row>
    <row>
      <c r="B149" s="4" t="s">
        <v>778</v>
      </c>
      <c s="4" t="s">
        <v>1158</v>
      </c>
      <c s="10" t="s">
        <v>860</v>
      </c>
      <c s="19"/>
      <c s="24">
        <v>45463</v>
      </c>
      <c s="4" t="s">
        <v>678</v>
      </c>
      <c s="9"/>
      <c s="15">
        <v>212500</v>
      </c>
      <c s="15">
        <v>212500</v>
      </c>
      <c s="15">
        <v>212460</v>
      </c>
      <c s="15">
        <v>212474</v>
      </c>
      <c s="15"/>
      <c s="15">
        <v>26</v>
      </c>
      <c s="15"/>
      <c s="6">
        <f t="shared" si="5"/>
        <v>26</v>
      </c>
      <c s="15"/>
      <c s="15">
        <v>212500</v>
      </c>
      <c s="15"/>
      <c s="15"/>
      <c s="6">
        <f t="shared" si="6"/>
        <v>0</v>
      </c>
      <c s="15">
        <v>1868</v>
      </c>
      <c s="24">
        <v>53225</v>
      </c>
      <c s="19">
        <v>1</v>
      </c>
      <c s="19" t="s">
        <v>68</v>
      </c>
      <c s="19" t="s">
        <v>67</v>
      </c>
      <c s="9"/>
      <c s="4" t="s">
        <v>8</v>
      </c>
      <c s="10" t="s">
        <v>701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50" s="4" t="s">
        <v>1071</v>
      </c>
      <c s="4" t="s">
        <v>644</v>
      </c>
      <c s="10" t="s">
        <v>645</v>
      </c>
      <c s="19"/>
      <c s="24">
        <v>45463</v>
      </c>
      <c s="4" t="s">
        <v>678</v>
      </c>
      <c s="9"/>
      <c s="15">
        <v>106250</v>
      </c>
      <c s="15">
        <v>106250</v>
      </c>
      <c s="15">
        <v>106231</v>
      </c>
      <c s="15">
        <v>106237</v>
      </c>
      <c s="15"/>
      <c s="15">
        <v>13</v>
      </c>
      <c s="15"/>
      <c s="6">
        <f t="shared" si="5"/>
        <v>13</v>
      </c>
      <c s="15"/>
      <c s="15">
        <v>106250</v>
      </c>
      <c s="15"/>
      <c s="15"/>
      <c s="6">
        <f t="shared" si="6"/>
        <v>0</v>
      </c>
      <c s="15">
        <v>1656</v>
      </c>
      <c s="24">
        <v>53225</v>
      </c>
      <c s="19">
        <v>2</v>
      </c>
      <c s="19" t="s">
        <v>6</v>
      </c>
      <c s="19" t="s">
        <v>67</v>
      </c>
      <c s="9"/>
      <c s="4" t="s">
        <v>8</v>
      </c>
      <c s="10" t="s">
        <v>701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51" s="4" t="s">
        <v>199</v>
      </c>
      <c s="4" t="s">
        <v>43</v>
      </c>
      <c s="10" t="s">
        <v>115</v>
      </c>
      <c s="19"/>
      <c s="24">
        <v>45406</v>
      </c>
      <c s="4" t="s">
        <v>222</v>
      </c>
      <c s="9"/>
      <c s="15"/>
      <c s="15"/>
      <c s="15"/>
      <c s="15"/>
      <c s="15"/>
      <c s="15"/>
      <c s="15"/>
      <c s="6">
        <f t="shared" si="5"/>
        <v>0</v>
      </c>
      <c s="15"/>
      <c s="15"/>
      <c s="15"/>
      <c s="15"/>
      <c s="6">
        <f t="shared" si="6"/>
        <v>0</v>
      </c>
      <c s="15">
        <v>37925</v>
      </c>
      <c s="24">
        <v>45678</v>
      </c>
      <c s="19">
        <v>1</v>
      </c>
      <c s="19" t="s">
        <v>68</v>
      </c>
      <c s="19" t="s">
        <v>67</v>
      </c>
      <c s="9"/>
      <c s="4" t="s">
        <v>280</v>
      </c>
      <c s="10" t="s">
        <v>945</v>
      </c>
      <c s="4" t="s">
        <v>1072</v>
      </c>
      <c s="4" t="s">
        <v>8</v>
      </c>
      <c s="19" t="s">
        <v>905</v>
      </c>
      <c s="26" t="str">
        <f t="shared" si="7"/>
        <v>1.F FE</v>
      </c>
    </row>
    <row>
      <c r="B152" s="4" t="s">
        <v>491</v>
      </c>
      <c s="4" t="s">
        <v>116</v>
      </c>
      <c s="10" t="s">
        <v>1073</v>
      </c>
      <c s="19"/>
      <c s="24">
        <v>45424</v>
      </c>
      <c s="4" t="s">
        <v>554</v>
      </c>
      <c s="9"/>
      <c s="15">
        <v>284290</v>
      </c>
      <c s="15">
        <v>284290</v>
      </c>
      <c s="15">
        <v>294892</v>
      </c>
      <c s="15">
        <v>289817</v>
      </c>
      <c s="15"/>
      <c s="15">
        <v>-5527</v>
      </c>
      <c s="15"/>
      <c s="6">
        <f t="shared" si="5"/>
        <v>-5527</v>
      </c>
      <c s="15"/>
      <c s="15">
        <v>284290</v>
      </c>
      <c s="15"/>
      <c s="15"/>
      <c s="6">
        <f t="shared" si="6"/>
        <v>0</v>
      </c>
      <c s="15">
        <v>3831</v>
      </c>
      <c s="24">
        <v>46519</v>
      </c>
      <c s="19">
        <v>1</v>
      </c>
      <c s="19" t="s">
        <v>646</v>
      </c>
      <c s="19" t="s">
        <v>67</v>
      </c>
      <c s="9"/>
      <c s="4" t="s">
        <v>8</v>
      </c>
      <c s="10" t="s">
        <v>998</v>
      </c>
      <c s="10" t="s">
        <v>998</v>
      </c>
      <c s="4" t="s">
        <v>8</v>
      </c>
      <c s="19" t="s">
        <v>905</v>
      </c>
      <c s="26" t="str">
        <f t="shared" si="7"/>
        <v>1.D FE</v>
      </c>
    </row>
    <row>
      <c r="B153" s="4" t="s">
        <v>861</v>
      </c>
      <c s="4" t="s">
        <v>1074</v>
      </c>
      <c s="10" t="s">
        <v>999</v>
      </c>
      <c s="19"/>
      <c s="24">
        <v>45413</v>
      </c>
      <c s="4" t="s">
        <v>554</v>
      </c>
      <c s="9"/>
      <c s="15">
        <v>127635</v>
      </c>
      <c s="15">
        <v>127635</v>
      </c>
      <c s="15">
        <v>128112</v>
      </c>
      <c s="15">
        <v>127979</v>
      </c>
      <c s="15"/>
      <c s="15">
        <v>-344</v>
      </c>
      <c s="15"/>
      <c s="6">
        <f t="shared" si="5"/>
        <v>-344</v>
      </c>
      <c s="15"/>
      <c s="15">
        <v>127635</v>
      </c>
      <c s="15"/>
      <c s="15"/>
      <c s="6">
        <f t="shared" si="6"/>
        <v>0</v>
      </c>
      <c s="15">
        <v>1723</v>
      </c>
      <c s="24">
        <v>48335</v>
      </c>
      <c s="19">
        <v>1</v>
      </c>
      <c s="19" t="s">
        <v>964</v>
      </c>
      <c s="19" t="s">
        <v>67</v>
      </c>
      <c s="9"/>
      <c s="4" t="s">
        <v>8</v>
      </c>
      <c s="10" t="s">
        <v>417</v>
      </c>
      <c s="10" t="s">
        <v>417</v>
      </c>
      <c s="4" t="s">
        <v>8</v>
      </c>
      <c s="19" t="s">
        <v>905</v>
      </c>
      <c s="26" t="str">
        <f t="shared" si="7"/>
        <v>1.E FE</v>
      </c>
    </row>
    <row>
      <c r="B154" s="4" t="s">
        <v>1159</v>
      </c>
      <c s="4" t="s">
        <v>1075</v>
      </c>
      <c s="10" t="s">
        <v>117</v>
      </c>
      <c s="19"/>
      <c s="24">
        <v>45405</v>
      </c>
      <c s="10" t="s">
        <v>10</v>
      </c>
      <c s="9"/>
      <c s="15">
        <v>1955060</v>
      </c>
      <c s="15">
        <v>2000000</v>
      </c>
      <c s="15">
        <v>1998180</v>
      </c>
      <c s="15">
        <v>1999463</v>
      </c>
      <c s="15"/>
      <c s="15">
        <v>88</v>
      </c>
      <c s="15"/>
      <c s="6">
        <f t="shared" si="5"/>
        <v>88</v>
      </c>
      <c s="15"/>
      <c s="15">
        <v>1999551</v>
      </c>
      <c s="15"/>
      <c s="15">
        <v>-44491</v>
      </c>
      <c s="6">
        <f t="shared" si="6"/>
        <v>-44491</v>
      </c>
      <c s="15">
        <v>34672</v>
      </c>
      <c s="24">
        <v>45978</v>
      </c>
      <c s="19">
        <v>1</v>
      </c>
      <c s="19" t="s">
        <v>387</v>
      </c>
      <c s="19" t="s">
        <v>67</v>
      </c>
      <c s="9"/>
      <c s="4" t="s">
        <v>1160</v>
      </c>
      <c s="4" t="s">
        <v>44</v>
      </c>
      <c s="4" t="s">
        <v>8</v>
      </c>
      <c s="4" t="s">
        <v>8</v>
      </c>
      <c s="19" t="s">
        <v>905</v>
      </c>
      <c s="26" t="str">
        <f t="shared" si="7"/>
        <v>1.G FE</v>
      </c>
    </row>
    <row>
      <c r="B155" s="4" t="s">
        <v>281</v>
      </c>
      <c s="4" t="s">
        <v>1000</v>
      </c>
      <c s="10" t="s">
        <v>1076</v>
      </c>
      <c s="19"/>
      <c s="24">
        <v>45463</v>
      </c>
      <c s="4" t="s">
        <v>678</v>
      </c>
      <c s="9"/>
      <c s="15">
        <v>132718</v>
      </c>
      <c s="15">
        <v>132718</v>
      </c>
      <c s="15">
        <v>133669</v>
      </c>
      <c s="15">
        <v>132845</v>
      </c>
      <c s="15"/>
      <c s="15">
        <v>-128</v>
      </c>
      <c s="15"/>
      <c s="6">
        <f t="shared" si="5"/>
        <v>-128</v>
      </c>
      <c s="15"/>
      <c s="15">
        <v>132718</v>
      </c>
      <c s="15"/>
      <c s="15"/>
      <c s="6">
        <f t="shared" si="6"/>
        <v>0</v>
      </c>
      <c s="15">
        <v>1845</v>
      </c>
      <c s="24">
        <v>49725</v>
      </c>
      <c s="19">
        <v>1</v>
      </c>
      <c s="19" t="s">
        <v>908</v>
      </c>
      <c s="19" t="s">
        <v>67</v>
      </c>
      <c s="9"/>
      <c s="4" t="s">
        <v>8</v>
      </c>
      <c s="10" t="s">
        <v>1161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56" s="4" t="s">
        <v>561</v>
      </c>
      <c s="4" t="s">
        <v>779</v>
      </c>
      <c s="10" t="s">
        <v>562</v>
      </c>
      <c s="19"/>
      <c s="24">
        <v>45458</v>
      </c>
      <c s="4" t="s">
        <v>678</v>
      </c>
      <c s="9"/>
      <c s="15">
        <v>10065</v>
      </c>
      <c s="15">
        <v>10065</v>
      </c>
      <c s="15">
        <v>10065</v>
      </c>
      <c s="15">
        <v>10037</v>
      </c>
      <c s="15"/>
      <c s="15">
        <v>28</v>
      </c>
      <c s="15"/>
      <c s="6">
        <f t="shared" si="5"/>
        <v>28</v>
      </c>
      <c s="15"/>
      <c s="15">
        <v>10065</v>
      </c>
      <c s="15"/>
      <c s="15"/>
      <c s="6">
        <f t="shared" si="6"/>
        <v>0</v>
      </c>
      <c s="15">
        <v>286</v>
      </c>
      <c s="24">
        <v>54589</v>
      </c>
      <c s="19">
        <v>2</v>
      </c>
      <c s="19" t="s">
        <v>6</v>
      </c>
      <c s="19" t="s">
        <v>67</v>
      </c>
      <c s="9"/>
      <c s="4" t="s">
        <v>8</v>
      </c>
      <c s="10" t="s">
        <v>563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57" s="4" t="s">
        <v>862</v>
      </c>
      <c s="4" t="s">
        <v>1077</v>
      </c>
      <c s="10" t="s">
        <v>492</v>
      </c>
      <c s="19"/>
      <c s="24">
        <v>45458</v>
      </c>
      <c s="4" t="s">
        <v>678</v>
      </c>
      <c s="9"/>
      <c s="15">
        <v>25009</v>
      </c>
      <c s="15">
        <v>25009</v>
      </c>
      <c s="15">
        <v>25009</v>
      </c>
      <c s="15">
        <v>25009</v>
      </c>
      <c s="15"/>
      <c s="15"/>
      <c s="15"/>
      <c s="6">
        <f t="shared" si="5"/>
        <v>0</v>
      </c>
      <c s="15"/>
      <c s="15">
        <v>25009</v>
      </c>
      <c s="15"/>
      <c s="15"/>
      <c s="6">
        <f t="shared" si="6"/>
        <v>0</v>
      </c>
      <c s="15">
        <v>347</v>
      </c>
      <c s="24">
        <v>55319</v>
      </c>
      <c s="19">
        <v>2</v>
      </c>
      <c s="19" t="s">
        <v>6</v>
      </c>
      <c s="19" t="s">
        <v>67</v>
      </c>
      <c s="9"/>
      <c s="4" t="s">
        <v>8</v>
      </c>
      <c s="10" t="s">
        <v>1162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58" s="4" t="s">
        <v>200</v>
      </c>
      <c s="4" t="s">
        <v>1001</v>
      </c>
      <c s="10" t="s">
        <v>282</v>
      </c>
      <c s="19"/>
      <c s="24">
        <v>45458</v>
      </c>
      <c s="4" t="s">
        <v>678</v>
      </c>
      <c s="9"/>
      <c s="15">
        <v>246098</v>
      </c>
      <c s="15">
        <v>246098</v>
      </c>
      <c s="15">
        <v>246096</v>
      </c>
      <c s="15">
        <v>246097</v>
      </c>
      <c s="15"/>
      <c s="15">
        <v>1</v>
      </c>
      <c s="15"/>
      <c s="6">
        <f t="shared" si="5"/>
        <v>1</v>
      </c>
      <c s="15"/>
      <c s="15">
        <v>246098</v>
      </c>
      <c s="15"/>
      <c s="15"/>
      <c s="6">
        <f t="shared" si="6"/>
        <v>0</v>
      </c>
      <c s="15">
        <v>1942</v>
      </c>
      <c s="24">
        <v>49658</v>
      </c>
      <c s="19">
        <v>1</v>
      </c>
      <c s="19" t="s">
        <v>908</v>
      </c>
      <c s="19" t="s">
        <v>67</v>
      </c>
      <c s="9"/>
      <c s="4" t="s">
        <v>8</v>
      </c>
      <c s="10" t="s">
        <v>780</v>
      </c>
      <c s="10" t="s">
        <v>780</v>
      </c>
      <c s="4" t="s">
        <v>8</v>
      </c>
      <c s="19" t="s">
        <v>905</v>
      </c>
      <c s="26" t="str">
        <f t="shared" si="7"/>
        <v>1.A FE</v>
      </c>
    </row>
    <row>
      <c r="B159" s="4" t="s">
        <v>493</v>
      </c>
      <c s="4" t="s">
        <v>1163</v>
      </c>
      <c s="10" t="s">
        <v>1002</v>
      </c>
      <c s="19"/>
      <c s="24">
        <v>45421</v>
      </c>
      <c s="4" t="s">
        <v>814</v>
      </c>
      <c s="9"/>
      <c s="15">
        <v>2883150</v>
      </c>
      <c s="15">
        <v>3000000</v>
      </c>
      <c s="15">
        <v>2982450</v>
      </c>
      <c s="15">
        <v>2993090</v>
      </c>
      <c s="15"/>
      <c s="15">
        <v>928</v>
      </c>
      <c s="15"/>
      <c s="6">
        <f t="shared" si="5"/>
        <v>928</v>
      </c>
      <c s="15"/>
      <c s="15">
        <v>2994018</v>
      </c>
      <c s="15"/>
      <c s="15">
        <v>-110868</v>
      </c>
      <c s="6">
        <f t="shared" si="6"/>
        <v>-110868</v>
      </c>
      <c s="15">
        <v>80400</v>
      </c>
      <c s="24">
        <v>46249</v>
      </c>
      <c s="19">
        <v>2</v>
      </c>
      <c s="19" t="s">
        <v>6</v>
      </c>
      <c s="19" t="s">
        <v>67</v>
      </c>
      <c s="9"/>
      <c s="4" t="s">
        <v>647</v>
      </c>
      <c s="4" t="s">
        <v>702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160" s="4" t="s">
        <v>781</v>
      </c>
      <c s="4" t="s">
        <v>118</v>
      </c>
      <c s="10" t="s">
        <v>45</v>
      </c>
      <c s="19"/>
      <c s="24">
        <v>45461</v>
      </c>
      <c s="4" t="s">
        <v>678</v>
      </c>
      <c s="9"/>
      <c s="15">
        <v>172071</v>
      </c>
      <c s="15">
        <v>172071</v>
      </c>
      <c s="15">
        <v>172064</v>
      </c>
      <c s="15">
        <v>172065</v>
      </c>
      <c s="15"/>
      <c s="15">
        <v>6</v>
      </c>
      <c s="15"/>
      <c s="6">
        <f t="shared" si="5"/>
        <v>6</v>
      </c>
      <c s="15"/>
      <c s="15">
        <v>172071</v>
      </c>
      <c s="15"/>
      <c s="15"/>
      <c s="6">
        <f t="shared" si="6"/>
        <v>0</v>
      </c>
      <c s="15">
        <v>4574</v>
      </c>
      <c s="24">
        <v>50513</v>
      </c>
      <c s="19">
        <v>1</v>
      </c>
      <c s="19" t="s">
        <v>908</v>
      </c>
      <c s="19" t="s">
        <v>67</v>
      </c>
      <c s="9"/>
      <c s="4" t="s">
        <v>8</v>
      </c>
      <c s="10" t="s">
        <v>1003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61" s="4" t="s">
        <v>1078</v>
      </c>
      <c s="4" t="s">
        <v>283</v>
      </c>
      <c s="10" t="s">
        <v>1079</v>
      </c>
      <c s="19"/>
      <c s="24">
        <v>45427</v>
      </c>
      <c s="4" t="s">
        <v>169</v>
      </c>
      <c s="9"/>
      <c s="15">
        <v>3000000</v>
      </c>
      <c s="15">
        <v>3000000</v>
      </c>
      <c s="15">
        <v>2997420</v>
      </c>
      <c s="15">
        <v>2999846</v>
      </c>
      <c s="15"/>
      <c s="15">
        <v>154</v>
      </c>
      <c s="15"/>
      <c s="6">
        <f t="shared" si="5"/>
        <v>154</v>
      </c>
      <c s="15"/>
      <c s="15">
        <v>3000000</v>
      </c>
      <c s="15"/>
      <c s="15"/>
      <c s="6">
        <f t="shared" si="6"/>
        <v>0</v>
      </c>
      <c s="15">
        <v>54000</v>
      </c>
      <c s="24">
        <v>45427</v>
      </c>
      <c s="19">
        <v>2</v>
      </c>
      <c s="19" t="s">
        <v>6</v>
      </c>
      <c s="19" t="s">
        <v>67</v>
      </c>
      <c s="9"/>
      <c s="4" t="s">
        <v>8</v>
      </c>
      <c s="4" t="s">
        <v>418</v>
      </c>
      <c s="4" t="s">
        <v>8</v>
      </c>
      <c s="4" t="s">
        <v>8</v>
      </c>
      <c s="19" t="s">
        <v>905</v>
      </c>
      <c s="26" t="str">
        <f t="shared" si="7"/>
        <v>2.B FE</v>
      </c>
    </row>
    <row>
      <c r="B162" s="4" t="s">
        <v>284</v>
      </c>
      <c s="4" t="s">
        <v>356</v>
      </c>
      <c s="10" t="s">
        <v>782</v>
      </c>
      <c s="19"/>
      <c s="24">
        <v>45400</v>
      </c>
      <c s="4" t="s">
        <v>381</v>
      </c>
      <c s="9"/>
      <c s="15">
        <v>952500</v>
      </c>
      <c s="15">
        <v>1000000</v>
      </c>
      <c s="15">
        <v>1000000</v>
      </c>
      <c s="15">
        <v>976630</v>
      </c>
      <c s="15">
        <v>23370</v>
      </c>
      <c s="15"/>
      <c s="15"/>
      <c s="6">
        <f t="shared" si="5"/>
        <v>23370</v>
      </c>
      <c s="15"/>
      <c s="15">
        <v>1000000</v>
      </c>
      <c s="15"/>
      <c s="15">
        <v>-47500</v>
      </c>
      <c s="6">
        <f t="shared" si="6"/>
        <v>-47500</v>
      </c>
      <c s="15">
        <v>26622</v>
      </c>
      <c s="24">
        <v>46675</v>
      </c>
      <c s="19">
        <v>3</v>
      </c>
      <c s="19" t="s">
        <v>908</v>
      </c>
      <c s="19" t="s">
        <v>67</v>
      </c>
      <c s="9"/>
      <c s="4" t="s">
        <v>357</v>
      </c>
      <c s="4" t="s">
        <v>285</v>
      </c>
      <c s="4" t="s">
        <v>119</v>
      </c>
      <c s="4" t="s">
        <v>8</v>
      </c>
      <c s="19" t="s">
        <v>905</v>
      </c>
      <c s="26" t="str">
        <f t="shared" si="7"/>
        <v>3.A FE</v>
      </c>
    </row>
    <row>
      <c r="B163" s="4" t="s">
        <v>564</v>
      </c>
      <c s="4" t="s">
        <v>946</v>
      </c>
      <c s="10" t="s">
        <v>494</v>
      </c>
      <c s="19"/>
      <c s="24">
        <v>45401</v>
      </c>
      <c s="4" t="s">
        <v>222</v>
      </c>
      <c s="9"/>
      <c s="15">
        <v>4350000</v>
      </c>
      <c s="15">
        <v>5000000</v>
      </c>
      <c s="15">
        <v>4917500</v>
      </c>
      <c s="15">
        <v>4485612</v>
      </c>
      <c s="15">
        <v>449847</v>
      </c>
      <c s="15">
        <v>2998</v>
      </c>
      <c s="15"/>
      <c s="6">
        <f t="shared" si="5"/>
        <v>452845</v>
      </c>
      <c s="15"/>
      <c s="15">
        <v>4938457</v>
      </c>
      <c s="15"/>
      <c s="15">
        <v>-588457</v>
      </c>
      <c s="6">
        <f t="shared" si="6"/>
        <v>-588457</v>
      </c>
      <c s="15">
        <v>76101</v>
      </c>
      <c s="24">
        <v>47453</v>
      </c>
      <c s="19">
        <v>3</v>
      </c>
      <c s="19" t="s">
        <v>319</v>
      </c>
      <c s="19" t="s">
        <v>67</v>
      </c>
      <c s="9"/>
      <c s="4" t="s">
        <v>287</v>
      </c>
      <c s="4" t="s">
        <v>288</v>
      </c>
      <c s="4" t="s">
        <v>216</v>
      </c>
      <c s="4" t="s">
        <v>8</v>
      </c>
      <c s="19" t="s">
        <v>905</v>
      </c>
      <c s="26" t="str">
        <f t="shared" si="7"/>
        <v>3.C FE</v>
      </c>
    </row>
    <row>
      <c r="B164" s="4" t="s">
        <v>863</v>
      </c>
      <c s="4" t="s">
        <v>947</v>
      </c>
      <c s="10" t="s">
        <v>1080</v>
      </c>
      <c s="19" t="s">
        <v>915</v>
      </c>
      <c s="24">
        <v>45405</v>
      </c>
      <c s="10" t="s">
        <v>720</v>
      </c>
      <c s="9"/>
      <c s="15">
        <v>3956000</v>
      </c>
      <c s="15">
        <v>4000000</v>
      </c>
      <c s="15">
        <v>4000000</v>
      </c>
      <c s="15">
        <v>4000000</v>
      </c>
      <c s="15"/>
      <c s="15"/>
      <c s="15"/>
      <c s="6">
        <f t="shared" si="5"/>
        <v>0</v>
      </c>
      <c s="15"/>
      <c s="15">
        <v>4000000</v>
      </c>
      <c s="15"/>
      <c s="15">
        <v>-44000</v>
      </c>
      <c s="6">
        <f t="shared" si="6"/>
        <v>-44000</v>
      </c>
      <c s="15">
        <v>79444</v>
      </c>
      <c s="24">
        <v>46736</v>
      </c>
      <c s="19">
        <v>3</v>
      </c>
      <c s="19" t="s">
        <v>908</v>
      </c>
      <c s="19" t="s">
        <v>67</v>
      </c>
      <c s="9"/>
      <c s="4" t="s">
        <v>948</v>
      </c>
      <c s="10" t="s">
        <v>495</v>
      </c>
      <c s="4" t="s">
        <v>216</v>
      </c>
      <c s="4" t="s">
        <v>8</v>
      </c>
      <c s="19" t="s">
        <v>905</v>
      </c>
      <c s="26" t="str">
        <f t="shared" si="7"/>
        <v>3.A FE</v>
      </c>
    </row>
    <row>
      <c r="B165" s="4" t="s">
        <v>1164</v>
      </c>
      <c s="4" t="s">
        <v>46</v>
      </c>
      <c s="10" t="s">
        <v>358</v>
      </c>
      <c s="19" t="s">
        <v>915</v>
      </c>
      <c s="24">
        <v>45397</v>
      </c>
      <c s="4" t="s">
        <v>1165</v>
      </c>
      <c s="9"/>
      <c s="15">
        <v>3670000</v>
      </c>
      <c s="15">
        <v>4000000</v>
      </c>
      <c s="15">
        <v>4000000</v>
      </c>
      <c s="15">
        <v>4000000</v>
      </c>
      <c s="15"/>
      <c s="15"/>
      <c s="15"/>
      <c s="6">
        <f t="shared" si="5"/>
        <v>0</v>
      </c>
      <c s="15"/>
      <c s="15">
        <v>4000000</v>
      </c>
      <c s="15"/>
      <c s="15">
        <v>-330000</v>
      </c>
      <c s="6">
        <f t="shared" si="6"/>
        <v>-330000</v>
      </c>
      <c s="15">
        <v>90292</v>
      </c>
      <c s="24">
        <v>47208</v>
      </c>
      <c s="19">
        <v>3</v>
      </c>
      <c s="19" t="s">
        <v>908</v>
      </c>
      <c s="19" t="s">
        <v>67</v>
      </c>
      <c s="9"/>
      <c s="4" t="s">
        <v>948</v>
      </c>
      <c s="10" t="s">
        <v>495</v>
      </c>
      <c s="4" t="s">
        <v>216</v>
      </c>
      <c s="4" t="s">
        <v>8</v>
      </c>
      <c s="19" t="s">
        <v>905</v>
      </c>
      <c s="26" t="str">
        <f t="shared" si="7"/>
        <v>3.A FE</v>
      </c>
    </row>
    <row>
      <c r="B166" s="4" t="s">
        <v>289</v>
      </c>
      <c s="4" t="s">
        <v>290</v>
      </c>
      <c s="10" t="s">
        <v>703</v>
      </c>
      <c s="19" t="s">
        <v>915</v>
      </c>
      <c s="24">
        <v>45399</v>
      </c>
      <c s="4" t="s">
        <v>678</v>
      </c>
      <c s="9"/>
      <c s="15">
        <v>360171</v>
      </c>
      <c s="15">
        <v>360171</v>
      </c>
      <c s="15">
        <v>351167</v>
      </c>
      <c s="15">
        <v>356489</v>
      </c>
      <c s="15"/>
      <c s="15">
        <v>3682</v>
      </c>
      <c s="15"/>
      <c s="6">
        <f t="shared" si="5"/>
        <v>3682</v>
      </c>
      <c s="15"/>
      <c s="15">
        <v>360171</v>
      </c>
      <c s="15"/>
      <c s="15"/>
      <c s="6">
        <f t="shared" si="6"/>
        <v>0</v>
      </c>
      <c s="15">
        <v>12160</v>
      </c>
      <c s="24">
        <v>47955</v>
      </c>
      <c s="19">
        <v>1</v>
      </c>
      <c s="19" t="s">
        <v>908</v>
      </c>
      <c s="19" t="s">
        <v>67</v>
      </c>
      <c s="9"/>
      <c s="4" t="s">
        <v>8</v>
      </c>
      <c s="10" t="s">
        <v>864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67" s="4" t="s">
        <v>565</v>
      </c>
      <c s="4" t="s">
        <v>419</v>
      </c>
      <c s="10" t="s">
        <v>865</v>
      </c>
      <c s="19" t="s">
        <v>915</v>
      </c>
      <c s="24">
        <v>45404</v>
      </c>
      <c s="4" t="s">
        <v>678</v>
      </c>
      <c s="9"/>
      <c s="15">
        <v>128786</v>
      </c>
      <c s="15">
        <v>128786</v>
      </c>
      <c s="15">
        <v>128786</v>
      </c>
      <c s="15">
        <v>128786</v>
      </c>
      <c s="15"/>
      <c s="15"/>
      <c s="15"/>
      <c s="6">
        <f t="shared" si="5"/>
        <v>0</v>
      </c>
      <c s="15"/>
      <c s="15">
        <v>128786</v>
      </c>
      <c s="15"/>
      <c s="15"/>
      <c s="6">
        <f t="shared" si="6"/>
        <v>0</v>
      </c>
      <c s="15">
        <v>4386</v>
      </c>
      <c s="24">
        <v>47870</v>
      </c>
      <c s="19">
        <v>1</v>
      </c>
      <c s="19" t="s">
        <v>908</v>
      </c>
      <c s="19" t="s">
        <v>67</v>
      </c>
      <c s="9"/>
      <c s="4" t="s">
        <v>8</v>
      </c>
      <c s="10" t="s">
        <v>566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68" s="4" t="s">
        <v>1081</v>
      </c>
      <c s="4" t="s">
        <v>1166</v>
      </c>
      <c s="10" t="s">
        <v>1167</v>
      </c>
      <c s="19" t="s">
        <v>915</v>
      </c>
      <c s="24">
        <v>45468</v>
      </c>
      <c s="4" t="s">
        <v>678</v>
      </c>
      <c s="9"/>
      <c s="15">
        <v>318750</v>
      </c>
      <c s="15">
        <v>318750</v>
      </c>
      <c s="15">
        <v>318678</v>
      </c>
      <c s="15">
        <v>318710</v>
      </c>
      <c s="15"/>
      <c s="15">
        <v>40</v>
      </c>
      <c s="15"/>
      <c s="6">
        <f t="shared" si="5"/>
        <v>40</v>
      </c>
      <c s="15"/>
      <c s="15">
        <v>318750</v>
      </c>
      <c s="15"/>
      <c s="15"/>
      <c s="6">
        <f t="shared" si="6"/>
        <v>0</v>
      </c>
      <c s="15">
        <v>2948</v>
      </c>
      <c s="24">
        <v>53230</v>
      </c>
      <c s="19">
        <v>1</v>
      </c>
      <c s="19" t="s">
        <v>68</v>
      </c>
      <c s="19" t="s">
        <v>67</v>
      </c>
      <c s="9"/>
      <c s="4" t="s">
        <v>8</v>
      </c>
      <c s="10" t="s">
        <v>201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69" s="4" t="s">
        <v>202</v>
      </c>
      <c s="4" t="s">
        <v>567</v>
      </c>
      <c s="10" t="s">
        <v>203</v>
      </c>
      <c s="19" t="s">
        <v>915</v>
      </c>
      <c s="24">
        <v>45407</v>
      </c>
      <c s="4" t="s">
        <v>678</v>
      </c>
      <c s="9"/>
      <c s="15">
        <v>3750000</v>
      </c>
      <c s="15">
        <v>3750000</v>
      </c>
      <c s="15">
        <v>3712500</v>
      </c>
      <c s="15">
        <v>3730466</v>
      </c>
      <c s="15"/>
      <c s="15">
        <v>19534</v>
      </c>
      <c s="15"/>
      <c s="6">
        <f t="shared" si="5"/>
        <v>19534</v>
      </c>
      <c s="15"/>
      <c s="15">
        <v>3750000</v>
      </c>
      <c s="15"/>
      <c s="15"/>
      <c s="6">
        <f t="shared" si="6"/>
        <v>0</v>
      </c>
      <c s="15">
        <v>138455</v>
      </c>
      <c s="24">
        <v>48146</v>
      </c>
      <c s="19">
        <v>1</v>
      </c>
      <c s="19" t="s">
        <v>6</v>
      </c>
      <c s="19" t="s">
        <v>67</v>
      </c>
      <c s="9"/>
      <c s="4" t="s">
        <v>8</v>
      </c>
      <c s="10" t="s">
        <v>568</v>
      </c>
      <c s="4" t="s">
        <v>216</v>
      </c>
      <c s="4" t="s">
        <v>8</v>
      </c>
      <c s="19" t="s">
        <v>905</v>
      </c>
      <c s="26" t="str">
        <f t="shared" si="7"/>
        <v>1.B FE</v>
      </c>
    </row>
    <row>
      <c r="B170" s="4" t="s">
        <v>569</v>
      </c>
      <c s="4" t="s">
        <v>648</v>
      </c>
      <c s="10" t="s">
        <v>1082</v>
      </c>
      <c s="19" t="s">
        <v>915</v>
      </c>
      <c s="24">
        <v>45404</v>
      </c>
      <c s="4" t="s">
        <v>678</v>
      </c>
      <c s="9"/>
      <c s="15">
        <v>915114</v>
      </c>
      <c s="15">
        <v>915114</v>
      </c>
      <c s="15">
        <v>915114</v>
      </c>
      <c s="15">
        <v>915114</v>
      </c>
      <c s="15"/>
      <c s="15"/>
      <c s="15"/>
      <c s="6">
        <f t="shared" si="5"/>
        <v>0</v>
      </c>
      <c s="15"/>
      <c s="15">
        <v>915114</v>
      </c>
      <c s="15"/>
      <c s="15"/>
      <c s="6">
        <f t="shared" si="6"/>
        <v>0</v>
      </c>
      <c s="15">
        <v>31175</v>
      </c>
      <c s="24">
        <v>47958</v>
      </c>
      <c s="19">
        <v>1</v>
      </c>
      <c s="19" t="s">
        <v>908</v>
      </c>
      <c s="19" t="s">
        <v>67</v>
      </c>
      <c s="9"/>
      <c s="4" t="s">
        <v>8</v>
      </c>
      <c s="10" t="s">
        <v>1083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71" s="4" t="s">
        <v>866</v>
      </c>
      <c s="4" t="s">
        <v>570</v>
      </c>
      <c s="10" t="s">
        <v>47</v>
      </c>
      <c s="19" t="s">
        <v>915</v>
      </c>
      <c s="24">
        <v>45460</v>
      </c>
      <c s="4" t="s">
        <v>678</v>
      </c>
      <c s="9"/>
      <c s="15">
        <v>136772</v>
      </c>
      <c s="15">
        <v>136772</v>
      </c>
      <c s="15">
        <v>136766</v>
      </c>
      <c s="15">
        <v>136768</v>
      </c>
      <c s="15"/>
      <c s="15">
        <v>4</v>
      </c>
      <c s="15"/>
      <c s="6">
        <f t="shared" si="5"/>
        <v>4</v>
      </c>
      <c s="15"/>
      <c s="15">
        <v>136772</v>
      </c>
      <c s="15"/>
      <c s="15"/>
      <c s="6">
        <f t="shared" si="6"/>
        <v>0</v>
      </c>
      <c s="15">
        <v>1239</v>
      </c>
      <c s="24">
        <v>51426</v>
      </c>
      <c s="19">
        <v>1</v>
      </c>
      <c s="19" t="s">
        <v>68</v>
      </c>
      <c s="19" t="s">
        <v>67</v>
      </c>
      <c s="9"/>
      <c s="4" t="s">
        <v>8</v>
      </c>
      <c s="10" t="s">
        <v>1168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72" s="4" t="s">
        <v>1169</v>
      </c>
      <c s="4" t="s">
        <v>496</v>
      </c>
      <c s="10" t="s">
        <v>359</v>
      </c>
      <c s="19" t="s">
        <v>915</v>
      </c>
      <c s="24">
        <v>45460</v>
      </c>
      <c s="4" t="s">
        <v>678</v>
      </c>
      <c s="9"/>
      <c s="15">
        <v>107773</v>
      </c>
      <c s="15">
        <v>107773</v>
      </c>
      <c s="15">
        <v>97905</v>
      </c>
      <c s="15">
        <v>99037</v>
      </c>
      <c s="15"/>
      <c s="15">
        <v>8736</v>
      </c>
      <c s="15"/>
      <c s="6">
        <f t="shared" si="5"/>
        <v>8736</v>
      </c>
      <c s="15"/>
      <c s="15">
        <v>107773</v>
      </c>
      <c s="15"/>
      <c s="15"/>
      <c s="6">
        <f t="shared" si="6"/>
        <v>0</v>
      </c>
      <c s="15">
        <v>1017</v>
      </c>
      <c s="24">
        <v>51459</v>
      </c>
      <c s="19">
        <v>1</v>
      </c>
      <c s="19" t="s">
        <v>68</v>
      </c>
      <c s="19" t="s">
        <v>67</v>
      </c>
      <c s="9"/>
      <c s="4" t="s">
        <v>8</v>
      </c>
      <c s="10" t="s">
        <v>1168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73" s="4" t="s">
        <v>291</v>
      </c>
      <c s="4" t="s">
        <v>420</v>
      </c>
      <c s="10" t="s">
        <v>292</v>
      </c>
      <c s="19" t="s">
        <v>915</v>
      </c>
      <c s="24">
        <v>45428</v>
      </c>
      <c s="4" t="s">
        <v>100</v>
      </c>
      <c s="9"/>
      <c s="15">
        <v>1945202</v>
      </c>
      <c s="15">
        <v>1945202</v>
      </c>
      <c s="15">
        <v>1945202</v>
      </c>
      <c s="15">
        <v>1945202</v>
      </c>
      <c s="15"/>
      <c s="15"/>
      <c s="15"/>
      <c s="6">
        <f t="shared" si="5"/>
        <v>0</v>
      </c>
      <c s="15"/>
      <c s="15">
        <v>1945202</v>
      </c>
      <c s="15"/>
      <c s="15"/>
      <c s="6">
        <f t="shared" si="6"/>
        <v>0</v>
      </c>
      <c s="15">
        <v>76110</v>
      </c>
      <c s="24">
        <v>47866</v>
      </c>
      <c s="19">
        <v>1</v>
      </c>
      <c s="19" t="s">
        <v>908</v>
      </c>
      <c s="19" t="s">
        <v>67</v>
      </c>
      <c s="9"/>
      <c s="4" t="s">
        <v>421</v>
      </c>
      <c s="10" t="s">
        <v>360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74" s="4" t="s">
        <v>571</v>
      </c>
      <c s="4" t="s">
        <v>420</v>
      </c>
      <c s="10" t="s">
        <v>292</v>
      </c>
      <c s="19" t="s">
        <v>915</v>
      </c>
      <c s="24">
        <v>45400</v>
      </c>
      <c s="4" t="s">
        <v>678</v>
      </c>
      <c s="9"/>
      <c s="15">
        <v>1397058</v>
      </c>
      <c s="15">
        <v>1397058</v>
      </c>
      <c s="15">
        <v>1397058</v>
      </c>
      <c s="15">
        <v>1397058</v>
      </c>
      <c s="15"/>
      <c s="15"/>
      <c s="15"/>
      <c s="6">
        <f t="shared" si="5"/>
        <v>0</v>
      </c>
      <c s="15"/>
      <c s="15">
        <v>1397058</v>
      </c>
      <c s="15"/>
      <c s="15"/>
      <c s="6">
        <f t="shared" si="6"/>
        <v>0</v>
      </c>
      <c s="15">
        <v>47428</v>
      </c>
      <c s="24">
        <v>47866</v>
      </c>
      <c s="19">
        <v>1</v>
      </c>
      <c s="19" t="s">
        <v>908</v>
      </c>
      <c s="19" t="s">
        <v>67</v>
      </c>
      <c s="9"/>
      <c s="4" t="s">
        <v>421</v>
      </c>
      <c s="10" t="s">
        <v>360</v>
      </c>
      <c s="4" t="s">
        <v>216</v>
      </c>
      <c s="4" t="s">
        <v>8</v>
      </c>
      <c s="19" t="s">
        <v>905</v>
      </c>
      <c s="26" t="str">
        <f t="shared" si="7"/>
        <v>1.A FE</v>
      </c>
    </row>
    <row>
      <c r="B175" s="4" t="s">
        <v>867</v>
      </c>
      <c s="4" t="s">
        <v>1004</v>
      </c>
      <c s="10" t="s">
        <v>293</v>
      </c>
      <c s="19" t="s">
        <v>915</v>
      </c>
      <c s="24">
        <v>45390</v>
      </c>
      <c s="10" t="s">
        <v>10</v>
      </c>
      <c s="9"/>
      <c s="15">
        <v>2468800</v>
      </c>
      <c s="15">
        <v>2500000</v>
      </c>
      <c s="15">
        <v>2493600</v>
      </c>
      <c s="15">
        <v>2498052</v>
      </c>
      <c s="15"/>
      <c s="15">
        <v>257</v>
      </c>
      <c s="15"/>
      <c s="6">
        <f t="shared" si="5"/>
        <v>257</v>
      </c>
      <c s="15"/>
      <c s="15">
        <v>2498309</v>
      </c>
      <c s="15"/>
      <c s="15">
        <v>-29509</v>
      </c>
      <c s="6">
        <f t="shared" si="6"/>
        <v>-29509</v>
      </c>
      <c s="15">
        <v>88003</v>
      </c>
      <c s="24">
        <v>46028</v>
      </c>
      <c s="19">
        <v>1</v>
      </c>
      <c s="19" t="s">
        <v>387</v>
      </c>
      <c s="19" t="s">
        <v>67</v>
      </c>
      <c s="9"/>
      <c s="4" t="s">
        <v>8</v>
      </c>
      <c s="4" t="s">
        <v>153</v>
      </c>
      <c s="4" t="s">
        <v>216</v>
      </c>
      <c s="4" t="s">
        <v>8</v>
      </c>
      <c s="19" t="s">
        <v>905</v>
      </c>
      <c s="26" t="str">
        <f t="shared" si="7"/>
        <v>1.G FE</v>
      </c>
    </row>
    <row>
      <c r="B176" s="4" t="s">
        <v>1170</v>
      </c>
      <c s="4" t="s">
        <v>361</v>
      </c>
      <c s="10" t="s">
        <v>704</v>
      </c>
      <c s="19" t="s">
        <v>915</v>
      </c>
      <c s="24">
        <v>45469</v>
      </c>
      <c s="4" t="s">
        <v>227</v>
      </c>
      <c s="9"/>
      <c s="15">
        <v>5000000</v>
      </c>
      <c s="15">
        <v>5000000</v>
      </c>
      <c s="15">
        <v>4914780</v>
      </c>
      <c s="15">
        <v>4992550</v>
      </c>
      <c s="15"/>
      <c s="15">
        <v>7450</v>
      </c>
      <c s="15"/>
      <c s="6">
        <f t="shared" si="5"/>
        <v>7450</v>
      </c>
      <c s="15"/>
      <c s="15">
        <v>5000000</v>
      </c>
      <c s="15"/>
      <c s="15"/>
      <c s="6">
        <f t="shared" si="6"/>
        <v>0</v>
      </c>
      <c s="15">
        <v>68750</v>
      </c>
      <c s="24">
        <v>45469</v>
      </c>
      <c s="19">
        <v>1</v>
      </c>
      <c s="19" t="s">
        <v>387</v>
      </c>
      <c s="19" t="s">
        <v>67</v>
      </c>
      <c s="9"/>
      <c s="4" t="s">
        <v>8</v>
      </c>
      <c s="10" t="s">
        <v>1084</v>
      </c>
      <c s="4" t="s">
        <v>216</v>
      </c>
      <c s="4" t="s">
        <v>8</v>
      </c>
      <c s="19" t="s">
        <v>905</v>
      </c>
      <c s="26" t="str">
        <f t="shared" si="7"/>
        <v>1.G FE</v>
      </c>
    </row>
    <row>
      <c r="B177" s="4" t="s">
        <v>294</v>
      </c>
      <c s="4" t="s">
        <v>572</v>
      </c>
      <c s="10" t="s">
        <v>649</v>
      </c>
      <c s="19" t="s">
        <v>915</v>
      </c>
      <c s="24">
        <v>45397</v>
      </c>
      <c s="10" t="s">
        <v>10</v>
      </c>
      <c s="9"/>
      <c s="15">
        <v>888750</v>
      </c>
      <c s="15">
        <v>1000000</v>
      </c>
      <c s="15">
        <v>1005000</v>
      </c>
      <c s="15">
        <v>929979</v>
      </c>
      <c s="15">
        <v>72479</v>
      </c>
      <c s="15">
        <v>-303</v>
      </c>
      <c s="15"/>
      <c s="6">
        <f t="shared" si="5"/>
        <v>72176</v>
      </c>
      <c s="15"/>
      <c s="15">
        <v>1002156</v>
      </c>
      <c s="15"/>
      <c s="15">
        <v>-113406</v>
      </c>
      <c s="6">
        <f t="shared" si="6"/>
        <v>-113406</v>
      </c>
      <c s="15">
        <v>20222</v>
      </c>
      <c s="24">
        <v>47223</v>
      </c>
      <c s="19">
        <v>3</v>
      </c>
      <c s="19" t="s">
        <v>6</v>
      </c>
      <c s="19" t="s">
        <v>67</v>
      </c>
      <c s="9"/>
      <c s="4" t="s">
        <v>48</v>
      </c>
      <c s="4" t="s">
        <v>1171</v>
      </c>
      <c s="4" t="s">
        <v>216</v>
      </c>
      <c s="4" t="s">
        <v>8</v>
      </c>
      <c s="19" t="s">
        <v>905</v>
      </c>
      <c s="26" t="str">
        <f t="shared" si="7"/>
        <v>3.B FE</v>
      </c>
    </row>
    <row>
      <c r="B178" s="4" t="s">
        <v>783</v>
      </c>
      <c s="4" t="s">
        <v>362</v>
      </c>
      <c s="10" t="s">
        <v>1005</v>
      </c>
      <c s="19" t="s">
        <v>915</v>
      </c>
      <c s="24">
        <v>45463</v>
      </c>
      <c s="4" t="s">
        <v>678</v>
      </c>
      <c s="9"/>
      <c s="15">
        <v>250858</v>
      </c>
      <c s="15">
        <v>250858</v>
      </c>
      <c s="15">
        <v>250783</v>
      </c>
      <c s="15">
        <v>250808</v>
      </c>
      <c s="15"/>
      <c s="15">
        <v>50</v>
      </c>
      <c s="15"/>
      <c s="6">
        <f t="shared" si="5"/>
        <v>50</v>
      </c>
      <c s="15"/>
      <c s="15">
        <v>250858</v>
      </c>
      <c s="15"/>
      <c s="15"/>
      <c s="6">
        <f t="shared" si="6"/>
        <v>0</v>
      </c>
      <c s="15">
        <v>2190</v>
      </c>
      <c s="24">
        <v>53225</v>
      </c>
      <c s="19">
        <v>1</v>
      </c>
      <c s="19" t="s">
        <v>68</v>
      </c>
      <c s="19" t="s">
        <v>67</v>
      </c>
      <c s="9"/>
      <c s="4" t="s">
        <v>8</v>
      </c>
      <c s="10" t="s">
        <v>699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79" s="4" t="s">
        <v>1172</v>
      </c>
      <c s="4" t="s">
        <v>650</v>
      </c>
      <c s="10" t="s">
        <v>784</v>
      </c>
      <c s="19" t="s">
        <v>915</v>
      </c>
      <c s="24">
        <v>45463</v>
      </c>
      <c s="4" t="s">
        <v>678</v>
      </c>
      <c s="9"/>
      <c s="15">
        <v>140000</v>
      </c>
      <c s="15">
        <v>140000</v>
      </c>
      <c s="15">
        <v>139957</v>
      </c>
      <c s="15">
        <v>139974</v>
      </c>
      <c s="15"/>
      <c s="15">
        <v>26</v>
      </c>
      <c s="15"/>
      <c s="6">
        <f t="shared" si="5"/>
        <v>26</v>
      </c>
      <c s="15"/>
      <c s="15">
        <v>140000</v>
      </c>
      <c s="15"/>
      <c s="15"/>
      <c s="6">
        <f t="shared" si="6"/>
        <v>0</v>
      </c>
      <c s="15">
        <v>980</v>
      </c>
      <c s="24">
        <v>53378</v>
      </c>
      <c s="19">
        <v>1</v>
      </c>
      <c s="19" t="s">
        <v>68</v>
      </c>
      <c s="19" t="s">
        <v>67</v>
      </c>
      <c s="9"/>
      <c s="4" t="s">
        <v>8</v>
      </c>
      <c s="10" t="s">
        <v>422</v>
      </c>
      <c s="4" t="s">
        <v>216</v>
      </c>
      <c s="4" t="s">
        <v>8</v>
      </c>
      <c s="19" t="s">
        <v>905</v>
      </c>
      <c s="26" t="str">
        <f t="shared" si="7"/>
        <v>1.F FE</v>
      </c>
    </row>
    <row>
      <c r="B180" s="4" t="s">
        <v>295</v>
      </c>
      <c s="4" t="s">
        <v>120</v>
      </c>
      <c s="10" t="s">
        <v>651</v>
      </c>
      <c s="19" t="s">
        <v>915</v>
      </c>
      <c s="24">
        <v>45463</v>
      </c>
      <c s="4" t="s">
        <v>678</v>
      </c>
      <c s="9"/>
      <c s="15">
        <v>28072</v>
      </c>
      <c s="15">
        <v>28072</v>
      </c>
      <c s="15">
        <v>28061</v>
      </c>
      <c s="15">
        <v>28065</v>
      </c>
      <c s="15"/>
      <c s="15">
        <v>7</v>
      </c>
      <c s="15"/>
      <c s="6">
        <f t="shared" si="5"/>
        <v>7</v>
      </c>
      <c s="15"/>
      <c s="15">
        <v>28072</v>
      </c>
      <c s="15"/>
      <c s="15"/>
      <c s="6">
        <f t="shared" si="6"/>
        <v>0</v>
      </c>
      <c s="15">
        <v>295</v>
      </c>
      <c s="24">
        <v>53378</v>
      </c>
      <c s="19">
        <v>2</v>
      </c>
      <c s="19" t="s">
        <v>6</v>
      </c>
      <c s="19" t="s">
        <v>67</v>
      </c>
      <c s="9"/>
      <c s="4" t="s">
        <v>8</v>
      </c>
      <c s="10" t="s">
        <v>422</v>
      </c>
      <c s="4" t="s">
        <v>216</v>
      </c>
      <c s="4" t="s">
        <v>8</v>
      </c>
      <c s="19" t="s">
        <v>905</v>
      </c>
      <c s="26" t="str">
        <f t="shared" si="7"/>
        <v>2.B FE</v>
      </c>
    </row>
    <row>
      <c r="B181" s="4" t="s">
        <v>573</v>
      </c>
      <c s="4" t="s">
        <v>296</v>
      </c>
      <c s="10" t="s">
        <v>705</v>
      </c>
      <c s="19" t="s">
        <v>915</v>
      </c>
      <c s="24">
        <v>45397</v>
      </c>
      <c s="4" t="s">
        <v>678</v>
      </c>
      <c s="9"/>
      <c s="15">
        <v>7000000</v>
      </c>
      <c s="15">
        <v>7000000</v>
      </c>
      <c s="15">
        <v>7000000</v>
      </c>
      <c s="15">
        <v>7000000</v>
      </c>
      <c s="15"/>
      <c s="15"/>
      <c s="15"/>
      <c s="6">
        <f t="shared" si="5"/>
        <v>0</v>
      </c>
      <c s="15"/>
      <c s="15">
        <v>7000000</v>
      </c>
      <c s="15"/>
      <c s="15"/>
      <c s="6">
        <f t="shared" si="6"/>
        <v>0</v>
      </c>
      <c s="15">
        <v>262443</v>
      </c>
      <c s="24">
        <v>48684</v>
      </c>
      <c s="19">
        <v>1</v>
      </c>
      <c s="19" t="s">
        <v>319</v>
      </c>
      <c s="19" t="s">
        <v>67</v>
      </c>
      <c s="9"/>
      <c s="4" t="s">
        <v>8</v>
      </c>
      <c s="10" t="s">
        <v>868</v>
      </c>
      <c s="4" t="s">
        <v>216</v>
      </c>
      <c s="4" t="s">
        <v>8</v>
      </c>
      <c s="19" t="s">
        <v>905</v>
      </c>
      <c s="26" t="str">
        <f t="shared" si="7"/>
        <v>1.C FE</v>
      </c>
    </row>
    <row>
      <c r="B182" s="4" t="s">
        <v>869</v>
      </c>
      <c s="4" t="s">
        <v>574</v>
      </c>
      <c s="10" t="s">
        <v>121</v>
      </c>
      <c s="19" t="s">
        <v>915</v>
      </c>
      <c s="24">
        <v>45448</v>
      </c>
      <c s="4" t="s">
        <v>678</v>
      </c>
      <c s="9"/>
      <c s="15">
        <v>5000000</v>
      </c>
      <c s="15">
        <v>5000000</v>
      </c>
      <c s="15">
        <v>5000000</v>
      </c>
      <c s="15">
        <v>5000000</v>
      </c>
      <c s="15"/>
      <c s="15"/>
      <c s="15"/>
      <c s="6">
        <f t="shared" si="5"/>
        <v>0</v>
      </c>
      <c s="15"/>
      <c s="15">
        <v>5000000</v>
      </c>
      <c s="15"/>
      <c s="15"/>
      <c s="6">
        <f t="shared" si="6"/>
        <v>0</v>
      </c>
      <c s="15">
        <v>238188</v>
      </c>
      <c s="24">
        <v>48410</v>
      </c>
      <c s="19">
        <v>1</v>
      </c>
      <c s="19" t="s">
        <v>6</v>
      </c>
      <c s="19" t="s">
        <v>67</v>
      </c>
      <c s="9"/>
      <c s="4" t="s">
        <v>8</v>
      </c>
      <c s="4" t="s">
        <v>1173</v>
      </c>
      <c s="4" t="s">
        <v>216</v>
      </c>
      <c s="4" t="s">
        <v>8</v>
      </c>
      <c s="19" t="s">
        <v>905</v>
      </c>
      <c s="26" t="str">
        <f t="shared" si="7"/>
        <v>1.B FE</v>
      </c>
    </row>
    <row>
      <c r="B183" s="4" t="s">
        <v>1174</v>
      </c>
      <c s="4" t="s">
        <v>652</v>
      </c>
      <c s="10" t="s">
        <v>1175</v>
      </c>
      <c s="19" t="s">
        <v>915</v>
      </c>
      <c s="24">
        <v>45384</v>
      </c>
      <c s="4" t="s">
        <v>169</v>
      </c>
      <c s="9"/>
      <c s="15">
        <v>2000000</v>
      </c>
      <c s="15">
        <v>2000000</v>
      </c>
      <c s="15">
        <v>2131580</v>
      </c>
      <c s="15">
        <v>2005353</v>
      </c>
      <c s="15"/>
      <c s="15">
        <v>-5353</v>
      </c>
      <c s="15"/>
      <c s="6">
        <f t="shared" si="5"/>
        <v>-5353</v>
      </c>
      <c s="15"/>
      <c s="15">
        <v>2000000</v>
      </c>
      <c s="15"/>
      <c s="15"/>
      <c s="6">
        <f t="shared" si="6"/>
        <v>0</v>
      </c>
      <c s="15">
        <v>50000</v>
      </c>
      <c s="24">
        <v>45384</v>
      </c>
      <c s="19">
        <v>2</v>
      </c>
      <c s="19" t="s">
        <v>319</v>
      </c>
      <c s="19" t="s">
        <v>633</v>
      </c>
      <c s="9"/>
      <c s="4" t="s">
        <v>8</v>
      </c>
      <c s="10" t="s">
        <v>870</v>
      </c>
      <c s="4" t="s">
        <v>8</v>
      </c>
      <c s="4" t="s">
        <v>8</v>
      </c>
      <c s="19" t="s">
        <v>905</v>
      </c>
      <c s="26" t="str">
        <f t="shared" si="7"/>
        <v>2.C PL</v>
      </c>
    </row>
    <row>
      <c r="B184" s="4" t="s">
        <v>297</v>
      </c>
      <c s="4" t="s">
        <v>786</v>
      </c>
      <c s="4" t="s">
        <v>575</v>
      </c>
      <c s="19" t="s">
        <v>915</v>
      </c>
      <c s="24">
        <v>45433</v>
      </c>
      <c s="4" t="s">
        <v>169</v>
      </c>
      <c s="9"/>
      <c s="15">
        <v>3000000</v>
      </c>
      <c s="15">
        <v>3000000</v>
      </c>
      <c s="15">
        <v>3009300</v>
      </c>
      <c s="15">
        <v>3001943</v>
      </c>
      <c s="15"/>
      <c s="15">
        <v>-1943</v>
      </c>
      <c s="15"/>
      <c s="6">
        <f t="shared" si="5"/>
        <v>-1943</v>
      </c>
      <c s="15"/>
      <c s="15">
        <v>3000000</v>
      </c>
      <c s="15"/>
      <c s="15"/>
      <c s="6">
        <f t="shared" si="6"/>
        <v>0</v>
      </c>
      <c s="15">
        <v>67950</v>
      </c>
      <c s="24">
        <v>45433</v>
      </c>
      <c s="19">
        <v>2</v>
      </c>
      <c s="19" t="s">
        <v>6</v>
      </c>
      <c s="19"/>
      <c s="9"/>
      <c s="4" t="s">
        <v>8</v>
      </c>
      <c s="4" t="s">
        <v>363</v>
      </c>
      <c s="4" t="s">
        <v>8</v>
      </c>
      <c s="4" t="s">
        <v>8</v>
      </c>
      <c s="19" t="s">
        <v>905</v>
      </c>
      <c s="26" t="str">
        <f t="shared" si="7"/>
        <v xml:space="preserve">2.B </v>
      </c>
    </row>
    <row>
      <c r="B185" s="4" t="s">
        <v>576</v>
      </c>
      <c s="4" t="s">
        <v>871</v>
      </c>
      <c s="10" t="s">
        <v>872</v>
      </c>
      <c s="19" t="s">
        <v>915</v>
      </c>
      <c s="24">
        <v>45394</v>
      </c>
      <c s="4" t="s">
        <v>554</v>
      </c>
      <c s="9"/>
      <c s="15">
        <v>105263</v>
      </c>
      <c s="15">
        <v>105263</v>
      </c>
      <c s="15">
        <v>105263</v>
      </c>
      <c s="15">
        <v>100517</v>
      </c>
      <c s="15">
        <v>4746</v>
      </c>
      <c s="15"/>
      <c s="15"/>
      <c s="6">
        <f t="shared" si="5"/>
        <v>4746</v>
      </c>
      <c s="15"/>
      <c s="15">
        <v>105263</v>
      </c>
      <c s="15"/>
      <c s="15"/>
      <c s="6">
        <f t="shared" si="6"/>
        <v>0</v>
      </c>
      <c s="15">
        <v>1263</v>
      </c>
      <c s="24">
        <v>46307</v>
      </c>
      <c s="19">
        <v>3</v>
      </c>
      <c s="19" t="s">
        <v>908</v>
      </c>
      <c s="19"/>
      <c s="9"/>
      <c s="4" t="s">
        <v>8</v>
      </c>
      <c s="4" t="s">
        <v>298</v>
      </c>
      <c s="10" t="s">
        <v>949</v>
      </c>
      <c s="4" t="s">
        <v>8</v>
      </c>
      <c s="19" t="s">
        <v>905</v>
      </c>
      <c s="26" t="str">
        <f t="shared" si="7"/>
        <v xml:space="preserve">3.A </v>
      </c>
    </row>
    <row>
      <c r="B186" s="4" t="s">
        <v>873</v>
      </c>
      <c s="4" t="s">
        <v>950</v>
      </c>
      <c s="10" t="s">
        <v>1176</v>
      </c>
      <c s="19" t="s">
        <v>915</v>
      </c>
      <c s="24">
        <v>45384</v>
      </c>
      <c s="4" t="s">
        <v>467</v>
      </c>
      <c s="9"/>
      <c s="15">
        <v>8902</v>
      </c>
      <c s="15">
        <v>8902</v>
      </c>
      <c s="15">
        <v>8902</v>
      </c>
      <c s="15">
        <v>8902</v>
      </c>
      <c s="15"/>
      <c s="15"/>
      <c s="15"/>
      <c s="6">
        <f t="shared" si="5"/>
        <v>0</v>
      </c>
      <c s="15"/>
      <c s="15">
        <v>8903</v>
      </c>
      <c s="15"/>
      <c s="15"/>
      <c s="6">
        <f t="shared" si="6"/>
        <v>0</v>
      </c>
      <c s="15">
        <v>69</v>
      </c>
      <c s="24">
        <v>49309</v>
      </c>
      <c s="19">
        <v>2</v>
      </c>
      <c s="19" t="s">
        <v>6</v>
      </c>
      <c s="19" t="s">
        <v>633</v>
      </c>
      <c s="9"/>
      <c s="4" t="s">
        <v>1085</v>
      </c>
      <c s="10" t="s">
        <v>424</v>
      </c>
      <c s="4" t="s">
        <v>8</v>
      </c>
      <c s="4" t="s">
        <v>8</v>
      </c>
      <c s="19" t="s">
        <v>905</v>
      </c>
      <c s="26" t="str">
        <f t="shared" si="7"/>
        <v>2.B PL</v>
      </c>
    </row>
    <row>
      <c r="B187" s="8" t="s">
        <v>712</v>
      </c>
      <c s="8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2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188" s="4" t="s">
        <v>672</v>
      </c>
      <c s="10" t="s">
        <v>82</v>
      </c>
      <c s="20"/>
      <c s="9"/>
      <c s="25"/>
      <c s="20"/>
      <c s="9"/>
      <c s="6">
        <f t="shared" si="8" ref="I188:V188">SUM(I28:I187)</f>
        <v>286526762</v>
      </c>
      <c s="6">
        <f t="shared" si="8"/>
        <v>294255515</v>
      </c>
      <c s="6">
        <f t="shared" si="8"/>
        <v>294353377</v>
      </c>
      <c s="6">
        <f t="shared" si="8"/>
        <v>291824551</v>
      </c>
      <c s="6">
        <f t="shared" si="8"/>
        <v>2373686</v>
      </c>
      <c s="6">
        <f t="shared" si="8"/>
        <v>44274</v>
      </c>
      <c s="6">
        <f t="shared" si="8"/>
        <v>0</v>
      </c>
      <c s="6">
        <f t="shared" si="8"/>
        <v>2417960</v>
      </c>
      <c s="6">
        <f t="shared" si="8"/>
        <v>0</v>
      </c>
      <c s="6">
        <f t="shared" si="8"/>
        <v>294238860</v>
      </c>
      <c s="6">
        <f t="shared" si="8"/>
        <v>0</v>
      </c>
      <c s="6">
        <f t="shared" si="8"/>
        <v>-7712097</v>
      </c>
      <c s="6">
        <f t="shared" si="8"/>
        <v>-7712097</v>
      </c>
      <c s="6">
        <f t="shared" si="8"/>
        <v>6465989</v>
      </c>
      <c s="25"/>
      <c s="9"/>
      <c s="9"/>
      <c s="9"/>
      <c s="9"/>
      <c s="20"/>
      <c s="20"/>
      <c s="20"/>
      <c s="20"/>
      <c s="9"/>
      <c s="9"/>
    </row>
    <row>
      <c r="B189" s="8" t="s">
        <v>712</v>
      </c>
      <c s="8" t="s">
        <v>712</v>
      </c>
      <c s="8" t="s">
        <v>712</v>
      </c>
      <c s="7" t="s">
        <v>712</v>
      </c>
      <c s="21" t="s">
        <v>712</v>
      </c>
      <c s="8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21" t="s">
        <v>712</v>
      </c>
      <c s="7" t="s">
        <v>712</v>
      </c>
      <c s="7" t="s">
        <v>712</v>
      </c>
      <c s="7" t="s">
        <v>712</v>
      </c>
      <c s="7" t="s">
        <v>712</v>
      </c>
      <c s="8" t="s">
        <v>712</v>
      </c>
      <c s="8" t="s">
        <v>712</v>
      </c>
      <c s="8" t="s">
        <v>712</v>
      </c>
      <c s="8" t="s">
        <v>712</v>
      </c>
      <c s="7" t="s">
        <v>712</v>
      </c>
      <c s="7" t="s">
        <v>712</v>
      </c>
    </row>
    <row>
      <c r="B190" s="4" t="s">
        <v>605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3"/>
      <c s="11">
        <f>M190+N190-O190</f>
        <v>0</v>
      </c>
      <c s="3"/>
      <c s="3"/>
      <c s="3"/>
      <c s="3"/>
      <c s="11">
        <f>S190+T190</f>
        <v>0</v>
      </c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CONCATENATE(IF(ISERROR(VLOOKUP(X190,NAICDes2020_ValidationDesc,1,)),"",VLOOKUP(X190,NAICDes2020_LookupDesc,2,)),".",IF(ISERROR(VLOOKUP(Y190,NAICDesModifier2020_ValidationDesc,1,)),"",VLOOKUP(Y190,NAICDesModifier2020_LookupDesc,2,))," ",IF(ISERROR(VLOOKUP(Z190,SVOAdminSymbolSCDBond2020_ValidationDesc,1,)),"",VLOOKUP(Z190,SVOAdminSymbolSCDBond2020_LookupDesc,2,)))</f>
        <v xml:space="preserve">. </v>
      </c>
    </row>
    <row>
      <c r="B19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92" s="4" t="s">
        <v>818</v>
      </c>
      <c s="10" t="s">
        <v>83</v>
      </c>
      <c s="2"/>
      <c s="2"/>
      <c s="2"/>
      <c s="2"/>
      <c s="9"/>
      <c s="6">
        <f t="shared" si="9" ref="I192:V192">SUM(I189:I191)</f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2"/>
      <c s="2"/>
      <c s="2"/>
      <c s="2"/>
      <c s="9"/>
      <c s="2"/>
      <c s="2"/>
      <c s="2"/>
      <c s="2"/>
      <c s="2"/>
      <c s="2"/>
    </row>
    <row>
      <c r="B19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94" s="4" t="s">
        <v>736</v>
      </c>
      <c s="4" t="s">
        <v>1017</v>
      </c>
      <c s="4" t="s">
        <v>8</v>
      </c>
      <c s="3"/>
      <c s="3"/>
      <c s="4" t="s">
        <v>8</v>
      </c>
      <c s="9"/>
      <c s="3"/>
      <c s="3"/>
      <c s="3"/>
      <c s="3"/>
      <c s="3"/>
      <c s="3"/>
      <c s="3"/>
      <c s="11">
        <f>M194+N194-O194</f>
        <v>0</v>
      </c>
      <c s="3"/>
      <c s="3"/>
      <c s="3"/>
      <c s="3"/>
      <c s="11">
        <f>S194+T194</f>
        <v>0</v>
      </c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CONCATENATE(IF(ISERROR(VLOOKUP(X194,NAICDes2020_ValidationDesc,1,)),"",VLOOKUP(X194,NAICDes2020_LookupDesc,2,)),".",IF(ISERROR(VLOOKUP(Y194,NAICDesModifier2020_ValidationDesc,1,)),"",VLOOKUP(Y194,NAICDesModifier2020_LookupDesc,2,))," ",IF(ISERROR(VLOOKUP(Z194,SVOAdminSymbolSCDBond2020_ValidationDesc,1,)),"",VLOOKUP(Z194,SVOAdminSymbolSCDBond2020_LookupDesc,2,)))</f>
        <v xml:space="preserve">. </v>
      </c>
    </row>
    <row>
      <c r="B195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96" s="4" t="s">
        <v>970</v>
      </c>
      <c s="10" t="s">
        <v>238</v>
      </c>
      <c s="2"/>
      <c s="2"/>
      <c s="2"/>
      <c s="2"/>
      <c s="9"/>
      <c s="6">
        <f t="shared" si="10" ref="I196:V196">SUM(I193:I195)</f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2"/>
      <c s="2"/>
      <c s="2"/>
      <c s="2"/>
      <c s="9"/>
      <c s="2"/>
      <c s="2"/>
      <c s="2"/>
      <c s="2"/>
      <c s="2"/>
      <c s="2"/>
    </row>
    <row>
      <c r="B197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198" s="4" t="s">
        <v>606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3"/>
      <c s="11">
        <f>M198+N198-O198</f>
        <v>0</v>
      </c>
      <c s="3"/>
      <c s="3"/>
      <c s="3"/>
      <c s="3"/>
      <c s="11">
        <f>S198+T198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CONCATENATE(IF(ISERROR(VLOOKUP(X198,NAICDes2020_ValidationDesc,1,)),"",VLOOKUP(X198,NAICDes2020_LookupDesc,2,)),".",IF(ISERROR(VLOOKUP(Y198,NAICDesModifier2020_ValidationDesc,1,)),"",VLOOKUP(Y198,NAICDesModifier2020_LookupDesc,2,))," ",IF(ISERROR(VLOOKUP(Z198,SVOAdminSymbolSCDBond2020_ValidationDesc,1,)),"",VLOOKUP(Z198,SVOAdminSymbolSCDBond2020_LookupDesc,2,)))</f>
        <v xml:space="preserve">. </v>
      </c>
    </row>
    <row>
      <c r="B199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00" s="4" t="s">
        <v>819</v>
      </c>
      <c s="10" t="s">
        <v>971</v>
      </c>
      <c s="2"/>
      <c s="2"/>
      <c s="2"/>
      <c s="2"/>
      <c s="2"/>
      <c s="6">
        <f t="shared" si="11" ref="I200:V200">SUM(I197:I199)</f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2"/>
      <c s="2"/>
      <c s="2"/>
      <c s="2"/>
      <c s="9"/>
      <c s="2"/>
      <c s="2"/>
      <c s="2"/>
      <c s="2"/>
      <c s="2"/>
      <c s="2"/>
    </row>
    <row>
      <c r="B20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02" s="4" t="s">
        <v>1037</v>
      </c>
      <c s="4" t="s">
        <v>1017</v>
      </c>
      <c s="4" t="s">
        <v>8</v>
      </c>
      <c s="3"/>
      <c s="3"/>
      <c s="4" t="s">
        <v>8</v>
      </c>
      <c s="2"/>
      <c s="3"/>
      <c s="3"/>
      <c s="3"/>
      <c s="3"/>
      <c s="3"/>
      <c s="3"/>
      <c s="3"/>
      <c s="11">
        <f>M202+N202-O202</f>
        <v>0</v>
      </c>
      <c s="3"/>
      <c s="3"/>
      <c s="3"/>
      <c s="3"/>
      <c s="11">
        <f>S202+T202</f>
        <v>0</v>
      </c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CONCATENATE(IF(ISERROR(VLOOKUP(X202,NAICDes2020_ValidationDesc,1,)),"",VLOOKUP(X202,NAICDes2020_LookupDesc,2,)),".",IF(ISERROR(VLOOKUP(Y202,NAICDesModifier2020_ValidationDesc,1,)),"",VLOOKUP(Y202,NAICDesModifier2020_LookupDesc,2,))," ",IF(ISERROR(VLOOKUP(Z202,SVOAdminSymbolSCDBond2020_ValidationDesc,1,)),"",VLOOKUP(Z202,SVOAdminSymbolSCDBond2020_LookupDesc,2,)))</f>
        <v xml:space="preserve">. </v>
      </c>
    </row>
    <row>
      <c r="B20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04" s="4" t="s">
        <v>84</v>
      </c>
      <c s="10" t="s">
        <v>239</v>
      </c>
      <c s="2"/>
      <c s="2"/>
      <c s="2"/>
      <c s="2"/>
      <c s="2"/>
      <c s="6">
        <f t="shared" si="12" ref="I204:V204">SUM(I201:I203)</f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2"/>
      <c s="2"/>
      <c s="2"/>
      <c s="2"/>
      <c s="9"/>
      <c s="2"/>
      <c s="2"/>
      <c s="2"/>
      <c s="2"/>
      <c s="2"/>
      <c s="2"/>
    </row>
    <row>
      <c r="B205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06" s="4" t="s">
        <v>85</v>
      </c>
      <c s="4" t="s">
        <v>1017</v>
      </c>
      <c s="4" t="s">
        <v>8</v>
      </c>
      <c s="3"/>
      <c s="3"/>
      <c s="4" t="s">
        <v>8</v>
      </c>
      <c s="2"/>
      <c s="3"/>
      <c s="3"/>
      <c s="3"/>
      <c s="3"/>
      <c s="3"/>
      <c s="3"/>
      <c s="3"/>
      <c s="11">
        <f>M206+N206-O206</f>
        <v>0</v>
      </c>
      <c s="3"/>
      <c s="3"/>
      <c s="3"/>
      <c s="3"/>
      <c s="11">
        <f>S206+T206</f>
        <v>0</v>
      </c>
      <c s="3"/>
      <c s="3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CONCATENATE(IF(ISERROR(VLOOKUP(X206,NAICDes2020_ValidationDesc,1,)),"",VLOOKUP(X206,NAICDes2020_LookupDesc,2,)),".",IF(ISERROR(VLOOKUP(Y206,NAICDesModifier2020_ValidationDesc,1,)),"",VLOOKUP(Y206,NAICDesModifier2020_LookupDesc,2,))," ",IF(ISERROR(VLOOKUP(Z206,SVOAdminSymbolSCDBond2020_ValidationDesc,1,)),"",VLOOKUP(Z206,SVOAdminSymbolSCDBond2020_LookupDesc,2,)))</f>
        <v xml:space="preserve">. </v>
      </c>
    </row>
    <row>
      <c r="B207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08" s="4" t="s">
        <v>323</v>
      </c>
      <c s="10" t="s">
        <v>155</v>
      </c>
      <c s="2"/>
      <c s="2"/>
      <c s="2"/>
      <c s="2"/>
      <c s="2"/>
      <c s="6">
        <f t="shared" si="13" ref="I208:V208">SUM(I205:I207)</f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2"/>
      <c s="2"/>
      <c s="2"/>
      <c s="2"/>
      <c s="9"/>
      <c s="2"/>
      <c s="2"/>
      <c s="2"/>
      <c s="2"/>
      <c s="2"/>
      <c s="2"/>
    </row>
    <row>
      <c r="B209" s="4" t="s">
        <v>324</v>
      </c>
      <c s="4" t="s">
        <v>49</v>
      </c>
      <c s="2"/>
      <c s="2"/>
      <c s="2"/>
      <c s="2"/>
      <c s="2"/>
      <c s="6">
        <f t="shared" si="14" ref="I209:V209">I11+I15+I19+I23+I27+I188+I192+I196+I200+I204+I208</f>
        <v>294026762</v>
      </c>
      <c s="6">
        <f t="shared" si="14"/>
        <v>301755515</v>
      </c>
      <c s="6">
        <f t="shared" si="14"/>
        <v>301900252</v>
      </c>
      <c s="6">
        <f t="shared" si="14"/>
        <v>299328152</v>
      </c>
      <c s="6">
        <f t="shared" si="14"/>
        <v>2373686</v>
      </c>
      <c s="6">
        <f t="shared" si="14"/>
        <v>40673</v>
      </c>
      <c s="6">
        <f t="shared" si="14"/>
        <v>0</v>
      </c>
      <c s="6">
        <f t="shared" si="14"/>
        <v>2414359</v>
      </c>
      <c s="6">
        <f t="shared" si="14"/>
        <v>0</v>
      </c>
      <c s="6">
        <f t="shared" si="14"/>
        <v>301738860</v>
      </c>
      <c s="6">
        <f t="shared" si="14"/>
        <v>0</v>
      </c>
      <c s="6">
        <f t="shared" si="14"/>
        <v>-7712097</v>
      </c>
      <c s="6">
        <f t="shared" si="14"/>
        <v>-7712097</v>
      </c>
      <c s="6">
        <f t="shared" si="14"/>
        <v>6574139</v>
      </c>
      <c s="2"/>
      <c s="2"/>
      <c s="2"/>
      <c s="2"/>
      <c s="9"/>
      <c s="2"/>
      <c s="2"/>
      <c s="2"/>
      <c s="2"/>
      <c s="2"/>
      <c s="2"/>
    </row>
    <row>
      <c r="B210" s="4" t="s">
        <v>607</v>
      </c>
      <c s="4" t="s">
        <v>325</v>
      </c>
      <c s="2"/>
      <c s="2"/>
      <c s="2"/>
      <c s="2"/>
      <c s="2"/>
      <c s="16"/>
      <c s="16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9"/>
      <c s="2"/>
      <c s="2"/>
      <c s="2"/>
      <c s="2"/>
      <c s="2"/>
      <c s="2"/>
    </row>
    <row>
      <c r="B211" s="4" t="s">
        <v>922</v>
      </c>
      <c s="4" t="s">
        <v>608</v>
      </c>
      <c s="2"/>
      <c s="2"/>
      <c s="2"/>
      <c s="2"/>
      <c s="2"/>
      <c s="18">
        <f t="shared" si="15" ref="I211:V211">I209</f>
        <v>294026762</v>
      </c>
      <c s="18">
        <f t="shared" si="15"/>
        <v>301755515</v>
      </c>
      <c s="18">
        <f t="shared" si="15"/>
        <v>301900252</v>
      </c>
      <c s="18">
        <f t="shared" si="15"/>
        <v>299328152</v>
      </c>
      <c s="18">
        <f t="shared" si="15"/>
        <v>2373686</v>
      </c>
      <c s="18">
        <f t="shared" si="15"/>
        <v>40673</v>
      </c>
      <c s="18">
        <f t="shared" si="15"/>
        <v>0</v>
      </c>
      <c s="18">
        <f t="shared" si="15"/>
        <v>2414359</v>
      </c>
      <c s="18">
        <f t="shared" si="15"/>
        <v>0</v>
      </c>
      <c s="18">
        <f t="shared" si="15"/>
        <v>301738860</v>
      </c>
      <c s="18">
        <f t="shared" si="15"/>
        <v>0</v>
      </c>
      <c s="18">
        <f t="shared" si="15"/>
        <v>-7712097</v>
      </c>
      <c s="18">
        <f t="shared" si="15"/>
        <v>-7712097</v>
      </c>
      <c s="18">
        <f t="shared" si="15"/>
        <v>6574139</v>
      </c>
      <c s="2"/>
      <c s="2"/>
      <c s="2"/>
      <c s="2"/>
      <c s="9"/>
      <c s="2"/>
      <c s="2"/>
      <c s="2"/>
      <c s="2"/>
      <c s="2"/>
      <c s="2"/>
    </row>
    <row>
      <c r="B212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13" s="4" t="s">
        <v>1038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3"/>
      <c s="11">
        <f>M213+N213-O213</f>
        <v>0</v>
      </c>
      <c s="3"/>
      <c s="3"/>
      <c s="3"/>
      <c s="3"/>
      <c s="11">
        <f>S213+T213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CONCATENATE(IF(ISERROR(VLOOKUP(X213,NAICDes2020_ValidationDesc,1,)),"",VLOOKUP(X213,NAICDes2020_LookupDesc,2,)),".",IF(ISERROR(VLOOKUP(Y213,NAICDesModifier2020_ValidationDesc,1,)),"",VLOOKUP(Y213,NAICDesModifier2020_LookupDesc,2,))," ",IF(ISERROR(VLOOKUP(Z213,SVOAdminSymbolSCDPS2020_ValidationDesc,1,)),"",VLOOKUP(Z213,SVOAdminSymbolSCDPS2020_LookupDesc,2,)))</f>
        <v xml:space="preserve">. </v>
      </c>
    </row>
    <row>
      <c r="B214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15" s="4" t="s">
        <v>156</v>
      </c>
      <c s="10" t="s">
        <v>1039</v>
      </c>
      <c s="2"/>
      <c s="2"/>
      <c s="2"/>
      <c s="2"/>
      <c s="2"/>
      <c s="6">
        <f>SUM(I212:I214)</f>
        <v>0</v>
      </c>
      <c s="2"/>
      <c s="6">
        <f t="shared" si="16" ref="K215:V215">SUM(K212:K214)</f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2"/>
      <c s="2"/>
      <c s="2"/>
      <c s="2"/>
      <c s="9"/>
      <c s="2"/>
      <c s="2"/>
      <c s="2"/>
      <c s="2"/>
      <c s="2"/>
      <c s="2"/>
    </row>
    <row>
      <c r="B216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17" s="4" t="s">
        <v>820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3"/>
      <c s="11">
        <f>M217+N217-O217</f>
        <v>0</v>
      </c>
      <c s="3"/>
      <c s="3"/>
      <c s="3"/>
      <c s="3"/>
      <c s="11">
        <f>S217+T217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CONCATENATE(IF(ISERROR(VLOOKUP(X217,NAICDes2020_ValidationDesc,1,)),"",VLOOKUP(X217,NAICDes2020_LookupDesc,2,)),".",IF(ISERROR(VLOOKUP(Y217,NAICDesModifier2020_ValidationDesc,1,)),"",VLOOKUP(Y217,NAICDesModifier2020_LookupDesc,2,))," ",IF(ISERROR(VLOOKUP(Z217,SVOAdminSymbolSCDPS2020_ValidationDesc,1,)),"",VLOOKUP(Z217,SVOAdminSymbolSCDPS2020_LookupDesc,2,)))</f>
        <v xml:space="preserve">. </v>
      </c>
    </row>
    <row>
      <c r="B218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19" s="4" t="s">
        <v>1115</v>
      </c>
      <c s="10" t="s">
        <v>1040</v>
      </c>
      <c s="2"/>
      <c s="2"/>
      <c s="2"/>
      <c s="2"/>
      <c s="2"/>
      <c s="6">
        <f>SUM(I216:I218)</f>
        <v>0</v>
      </c>
      <c s="2"/>
      <c s="6">
        <f t="shared" si="17" ref="K219:V219">SUM(K216:K218)</f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2"/>
      <c s="2"/>
      <c s="2"/>
      <c s="2"/>
      <c s="9"/>
      <c s="2"/>
      <c s="2"/>
      <c s="2"/>
      <c s="2"/>
      <c s="2"/>
      <c s="2"/>
    </row>
    <row>
      <c r="B220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21" s="4" t="s">
        <v>86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3"/>
      <c s="11">
        <f>M221+N221-O221</f>
        <v>0</v>
      </c>
      <c s="3"/>
      <c s="3"/>
      <c s="3"/>
      <c s="3"/>
      <c s="11">
        <f>S221+T221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CONCATENATE(IF(ISERROR(VLOOKUP(X221,NAICDes2020_ValidationDesc,1,)),"",VLOOKUP(X221,NAICDes2020_LookupDesc,2,)),".",IF(ISERROR(VLOOKUP(Y221,NAICDesModifier2020_ValidationDesc,1,)),"",VLOOKUP(Y221,NAICDesModifier2020_LookupDesc,2,))," ",IF(ISERROR(VLOOKUP(Z221,SVOAdminSymbolSCDPS2020_ValidationDesc,1,)),"",VLOOKUP(Z221,SVOAdminSymbolSCDPS2020_LookupDesc,2,)))</f>
        <v xml:space="preserve">. </v>
      </c>
    </row>
    <row>
      <c r="B222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23" s="4" t="s">
        <v>389</v>
      </c>
      <c s="10" t="s">
        <v>737</v>
      </c>
      <c s="2"/>
      <c s="2"/>
      <c s="2"/>
      <c s="2"/>
      <c s="2"/>
      <c s="6">
        <f>SUM(I220:I222)</f>
        <v>0</v>
      </c>
      <c s="2"/>
      <c s="6">
        <f t="shared" si="18" ref="K223:V223">SUM(K220:K222)</f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2"/>
      <c s="2"/>
      <c s="2"/>
      <c s="2"/>
      <c s="9"/>
      <c s="2"/>
      <c s="2"/>
      <c s="2"/>
      <c s="2"/>
      <c s="2"/>
      <c s="2"/>
    </row>
    <row>
      <c r="B224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25" s="4" t="s">
        <v>1041</v>
      </c>
      <c s="4" t="s">
        <v>1017</v>
      </c>
      <c s="4" t="s">
        <v>8</v>
      </c>
      <c s="3"/>
      <c s="3"/>
      <c s="4" t="s">
        <v>8</v>
      </c>
      <c s="3"/>
      <c s="3"/>
      <c s="3"/>
      <c s="3"/>
      <c s="3"/>
      <c s="3"/>
      <c s="3"/>
      <c s="3"/>
      <c s="11">
        <f>M225+N225-O225</f>
        <v>0</v>
      </c>
      <c s="3"/>
      <c s="3"/>
      <c s="3"/>
      <c s="3"/>
      <c s="11">
        <f>S225+T225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CONCATENATE(IF(ISERROR(VLOOKUP(X225,NAICDes2020_ValidationDesc,1,)),"",VLOOKUP(X225,NAICDes2020_LookupDesc,2,)),".",IF(ISERROR(VLOOKUP(Y225,NAICDesModifier2020_ValidationDesc,1,)),"",VLOOKUP(Y225,NAICDesModifier2020_LookupDesc,2,))," ",IF(ISERROR(VLOOKUP(Z225,SVOAdminSymbolSCDPS2020_ValidationDesc,1,)),"",VLOOKUP(Z225,SVOAdminSymbolSCDPS2020_LookupDesc,2,)))</f>
        <v xml:space="preserve">. </v>
      </c>
    </row>
    <row>
      <c r="B226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27" s="4" t="s">
        <v>157</v>
      </c>
      <c s="10" t="s">
        <v>240</v>
      </c>
      <c s="2"/>
      <c s="2"/>
      <c s="2"/>
      <c s="2"/>
      <c s="2"/>
      <c s="6">
        <f>SUM(I224:I226)</f>
        <v>0</v>
      </c>
      <c s="2"/>
      <c s="6">
        <f t="shared" si="19" ref="K227:V227">SUM(K224:K226)</f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2"/>
      <c s="2"/>
      <c s="2"/>
      <c s="2"/>
      <c s="9"/>
      <c s="2"/>
      <c s="2"/>
      <c s="2"/>
      <c s="2"/>
      <c s="2"/>
      <c s="2"/>
    </row>
    <row>
      <c r="B228" s="4" t="s">
        <v>158</v>
      </c>
      <c s="10" t="s">
        <v>875</v>
      </c>
      <c s="2"/>
      <c s="2"/>
      <c s="2"/>
      <c s="2"/>
      <c s="2"/>
      <c s="6">
        <f>I215+I219+I223+I227</f>
        <v>0</v>
      </c>
      <c s="2"/>
      <c s="6">
        <f t="shared" si="20" ref="K228:V228">K215+K219+K223+K227</f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2"/>
      <c s="2"/>
      <c s="2"/>
      <c s="2"/>
      <c s="9"/>
      <c s="2"/>
      <c s="2"/>
      <c s="2"/>
      <c s="2"/>
      <c s="2"/>
      <c s="2"/>
    </row>
    <row>
      <c r="B229" s="4" t="s">
        <v>457</v>
      </c>
      <c s="10" t="s">
        <v>1116</v>
      </c>
      <c s="2"/>
      <c s="2"/>
      <c s="2"/>
      <c s="2"/>
      <c s="2"/>
      <c s="16"/>
      <c s="2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9"/>
      <c s="2"/>
      <c s="2"/>
      <c s="2"/>
      <c s="2"/>
      <c s="2"/>
      <c s="2"/>
    </row>
    <row>
      <c r="B230" s="4" t="s">
        <v>738</v>
      </c>
      <c s="4" t="s">
        <v>972</v>
      </c>
      <c s="2"/>
      <c s="2"/>
      <c s="2"/>
      <c s="2"/>
      <c s="2"/>
      <c s="18">
        <f>I228</f>
        <v>0</v>
      </c>
      <c s="2"/>
      <c s="18">
        <f t="shared" si="21" ref="K230:V230">K228</f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18">
        <f t="shared" si="21"/>
        <v>0</v>
      </c>
      <c s="2"/>
      <c s="2"/>
      <c s="2"/>
      <c s="2"/>
      <c s="9"/>
      <c s="2"/>
      <c s="2"/>
      <c s="2"/>
      <c s="2"/>
      <c s="2"/>
      <c s="2"/>
    </row>
    <row>
      <c r="B23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32" s="4" t="s">
        <v>973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M232+N232-O232</f>
        <v>0</v>
      </c>
      <c s="3"/>
      <c s="3"/>
      <c s="3"/>
      <c s="3"/>
      <c s="11">
        <f>S232+T232</f>
        <v>0</v>
      </c>
      <c s="3"/>
      <c s="2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23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34" s="4" t="s">
        <v>87</v>
      </c>
      <c s="10" t="s">
        <v>88</v>
      </c>
      <c s="2"/>
      <c s="2"/>
      <c s="2"/>
      <c s="2"/>
      <c s="2"/>
      <c s="6">
        <f>SUM(I231:I233)</f>
        <v>0</v>
      </c>
      <c s="2"/>
      <c s="6">
        <f t="shared" si="22" ref="K234:V234">SUM(K231:K233)</f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2"/>
      <c s="2"/>
      <c s="2"/>
      <c s="2"/>
      <c s="9"/>
      <c s="2"/>
      <c s="2"/>
      <c s="2"/>
      <c s="2"/>
      <c s="2"/>
      <c s="2"/>
    </row>
    <row>
      <c r="B235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36" s="4" t="s">
        <v>739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M236+N236-O236</f>
        <v>0</v>
      </c>
      <c s="3"/>
      <c s="3"/>
      <c s="3"/>
      <c s="3"/>
      <c s="11">
        <f>S236+T236</f>
        <v>0</v>
      </c>
      <c s="3"/>
      <c s="2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237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38" s="4" t="s">
        <v>1042</v>
      </c>
      <c s="10" t="s">
        <v>740</v>
      </c>
      <c s="2"/>
      <c s="2"/>
      <c s="2"/>
      <c s="2"/>
      <c s="2"/>
      <c s="6">
        <f>SUM(I235:I237)</f>
        <v>0</v>
      </c>
      <c s="2"/>
      <c s="6">
        <f t="shared" si="23" ref="K238:V238">SUM(K235:K237)</f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2"/>
      <c s="2"/>
      <c s="2"/>
      <c s="2"/>
      <c s="9"/>
      <c s="2"/>
      <c s="2"/>
      <c s="2"/>
      <c s="2"/>
      <c s="2"/>
      <c s="2"/>
    </row>
    <row>
      <c r="B239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40" s="4" t="s">
        <v>22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M240+N240-O240</f>
        <v>0</v>
      </c>
      <c s="3"/>
      <c s="3"/>
      <c s="3"/>
      <c s="3"/>
      <c s="11">
        <f>S240+T240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CONCATENATE(IF(ISERROR(VLOOKUP(X240,NAICDes2020_ValidationDesc,1,)),"",VLOOKUP(X240,NAICDes2020_LookupDesc,2,)),".",IF(ISERROR(VLOOKUP(Y240,NAICDesModifier2020_ValidationDesc,1,)),"",VLOOKUP(Y240,NAICDesModifier2020_LookupDesc,2,))," ",IF(ISERROR(VLOOKUP(Z240,SVOAdminSymbolSCDCS2020_ValidationDesc,1,)),"",VLOOKUP(Z240,SVOAdminSymbolSCDCS2020_LookupDesc,2,)))</f>
        <v xml:space="preserve">. </v>
      </c>
    </row>
    <row>
      <c r="B24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42" s="4" t="s">
        <v>326</v>
      </c>
      <c s="10" t="s">
        <v>159</v>
      </c>
      <c s="2"/>
      <c s="2"/>
      <c s="2"/>
      <c s="2"/>
      <c s="2"/>
      <c s="6">
        <f>SUM(I239:I241)</f>
        <v>0</v>
      </c>
      <c s="2"/>
      <c s="6">
        <f t="shared" si="24" ref="K242:V242">SUM(K239:K241)</f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2"/>
      <c s="2"/>
      <c s="2"/>
      <c s="2"/>
      <c s="9"/>
      <c s="2"/>
      <c s="2"/>
      <c s="2"/>
      <c s="2"/>
      <c s="2"/>
      <c s="2"/>
    </row>
    <row>
      <c r="B24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44" s="4" t="s">
        <v>974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M244+N244-O244</f>
        <v>0</v>
      </c>
      <c s="3"/>
      <c s="3"/>
      <c s="3"/>
      <c s="3"/>
      <c s="11">
        <f>S244+T244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CONCATENATE(IF(ISERROR(VLOOKUP(X244,NAICDes2020_ValidationDesc,1,)),"",VLOOKUP(X244,NAICDes2020_LookupDesc,2,)),".",IF(ISERROR(VLOOKUP(Y244,NAICDesModifier2020_ValidationDesc,1,)),"",VLOOKUP(Y244,NAICDesModifier2020_LookupDesc,2,))," ",IF(ISERROR(VLOOKUP(Z244,SVOAdminSymbolSCDCS2020_ValidationDesc,1,)),"",VLOOKUP(Z244,SVOAdminSymbolSCDCS2020_LookupDesc,2,)))</f>
        <v xml:space="preserve">. </v>
      </c>
    </row>
    <row>
      <c r="B245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46" s="4" t="s">
        <v>89</v>
      </c>
      <c s="10" t="s">
        <v>975</v>
      </c>
      <c s="2"/>
      <c s="2"/>
      <c s="2"/>
      <c s="2"/>
      <c s="2"/>
      <c s="6">
        <f>SUM(I243:I245)</f>
        <v>0</v>
      </c>
      <c s="2"/>
      <c s="6">
        <f t="shared" si="25" ref="K246:V246">SUM(K243:K245)</f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2"/>
      <c s="2"/>
      <c s="2"/>
      <c s="2"/>
      <c s="9"/>
      <c s="2"/>
      <c s="2"/>
      <c s="2"/>
      <c s="2"/>
      <c s="2"/>
      <c s="2"/>
    </row>
    <row>
      <c r="B247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48" s="4" t="s">
        <v>160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M248+N248-O248</f>
        <v>0</v>
      </c>
      <c s="3"/>
      <c s="3"/>
      <c s="3"/>
      <c s="3"/>
      <c s="11">
        <f>S248+T248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CONCATENATE(IF(ISERROR(VLOOKUP(X248,NAICDes2020_ValidationDesc,1,)),"",VLOOKUP(X248,NAICDes2020_LookupDesc,2,)),".",IF(ISERROR(VLOOKUP(Y248,NAICDesModifier2020_ValidationDesc,1,)),"",VLOOKUP(Y248,NAICDesModifier2020_LookupDesc,2,))," ",IF(ISERROR(VLOOKUP(Z248,SVOAdminSymbolSCDCS2020_ValidationDesc,1,)),"",VLOOKUP(Z248,SVOAdminSymbolSCDCS2020_LookupDesc,2,)))</f>
        <v xml:space="preserve">. </v>
      </c>
    </row>
    <row>
      <c r="B249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50" s="4" t="s">
        <v>458</v>
      </c>
      <c s="10" t="s">
        <v>161</v>
      </c>
      <c s="2"/>
      <c s="2"/>
      <c s="2"/>
      <c s="2"/>
      <c s="2"/>
      <c s="6">
        <f>SUM(I247:I249)</f>
        <v>0</v>
      </c>
      <c s="2"/>
      <c s="6">
        <f t="shared" si="26" ref="K250:V250">SUM(K247:K249)</f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2"/>
      <c s="2"/>
      <c s="2"/>
      <c s="2"/>
      <c s="9"/>
      <c s="2"/>
      <c s="2"/>
      <c s="2"/>
      <c s="2"/>
      <c s="2"/>
      <c s="2"/>
    </row>
    <row>
      <c r="B25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52" s="4" t="s">
        <v>1117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M252+N252-O252</f>
        <v>0</v>
      </c>
      <c s="3"/>
      <c s="3"/>
      <c s="3"/>
      <c s="3"/>
      <c s="11">
        <f>S252+T252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CONCATENATE(IF(ISERROR(VLOOKUP(X252,NAICDes2020_ValidationDesc,1,)),"",VLOOKUP(X252,NAICDes2020_LookupDesc,2,)),".",IF(ISERROR(VLOOKUP(Y252,NAICDesModifier2020_ValidationDesc,1,)),"",VLOOKUP(Y252,NAICDesModifier2020_LookupDesc,2,))," ",IF(ISERROR(VLOOKUP(Z252,SVOAdminSymbolSCDCS2020_ValidationDesc,1,)),"",VLOOKUP(Z252,SVOAdminSymbolSCDCS2020_LookupDesc,2,)))</f>
        <v xml:space="preserve">. </v>
      </c>
    </row>
    <row>
      <c r="B25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54" s="4" t="s">
        <v>241</v>
      </c>
      <c s="10" t="s">
        <v>242</v>
      </c>
      <c s="2"/>
      <c s="2"/>
      <c s="2"/>
      <c s="2"/>
      <c s="2"/>
      <c s="6">
        <f>SUM(I251:I253)</f>
        <v>0</v>
      </c>
      <c s="2"/>
      <c s="6">
        <f t="shared" si="27" ref="K254:V254">SUM(K251:K253)</f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2"/>
      <c s="2"/>
      <c s="2"/>
      <c s="2"/>
      <c s="9"/>
      <c s="2"/>
      <c s="2"/>
      <c s="2"/>
      <c s="2"/>
      <c s="2"/>
      <c s="2"/>
    </row>
    <row>
      <c r="B255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56" s="4" t="s">
        <v>327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M256+N256-O256</f>
        <v>0</v>
      </c>
      <c s="3"/>
      <c s="3"/>
      <c s="3"/>
      <c s="3"/>
      <c s="11">
        <f>S256+T256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CONCATENATE(IF(ISERROR(VLOOKUP(X256,NAICDes2020_ValidationDesc,1,)),"",VLOOKUP(X256,NAICDes2020_LookupDesc,2,)),".",IF(ISERROR(VLOOKUP(Y256,NAICDesModifier2020_ValidationDesc,1,)),"",VLOOKUP(Y256,NAICDesModifier2020_LookupDesc,2,))," ",IF(ISERROR(VLOOKUP(Z256,SVOAdminSymbolSCDCS2020_ValidationDesc,1,)),"",VLOOKUP(Z256,SVOAdminSymbolSCDCS2020_LookupDesc,2,)))</f>
        <v xml:space="preserve">. </v>
      </c>
    </row>
    <row>
      <c r="B257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58" s="4" t="s">
        <v>609</v>
      </c>
      <c s="10" t="s">
        <v>673</v>
      </c>
      <c s="2"/>
      <c s="2"/>
      <c s="2"/>
      <c s="2"/>
      <c s="2"/>
      <c s="6">
        <f>SUM(I255:I257)</f>
        <v>0</v>
      </c>
      <c s="2"/>
      <c s="6">
        <f t="shared" si="28" ref="K258:V258">SUM(K255:K257)</f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2"/>
      <c s="2"/>
      <c s="2"/>
      <c s="2"/>
      <c s="9"/>
      <c s="2"/>
      <c s="2"/>
      <c s="2"/>
      <c s="2"/>
      <c s="2"/>
      <c s="2"/>
    </row>
    <row>
      <c r="B259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60" s="4" t="s">
        <v>90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M260+N260-O260</f>
        <v>0</v>
      </c>
      <c s="3"/>
      <c s="3"/>
      <c s="3"/>
      <c s="3"/>
      <c s="11">
        <f>S260+T260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CONCATENATE(IF(ISERROR(VLOOKUP(X260,NAICDes2020_ValidationDesc,1,)),"",VLOOKUP(X260,NAICDes2020_LookupDesc,2,)),".",IF(ISERROR(VLOOKUP(Y260,NAICDesModifier2020_ValidationDesc,1,)),"",VLOOKUP(Y260,NAICDesModifier2020_LookupDesc,2,))," ",IF(ISERROR(VLOOKUP(Z260,SVOAdminSymbolSCDCS2020_ValidationDesc,1,)),"",VLOOKUP(Z260,SVOAdminSymbolSCDCS2020_LookupDesc,2,)))</f>
        <v xml:space="preserve">. </v>
      </c>
    </row>
    <row>
      <c r="B26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62" s="4" t="s">
        <v>390</v>
      </c>
      <c s="10" t="s">
        <v>923</v>
      </c>
      <c s="2"/>
      <c s="2"/>
      <c s="2"/>
      <c s="2"/>
      <c s="2"/>
      <c s="6">
        <f>SUM(I259:I261)</f>
        <v>0</v>
      </c>
      <c s="2"/>
      <c s="6">
        <f t="shared" si="29" ref="K262:V262">SUM(K259:K261)</f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2"/>
      <c s="2"/>
      <c s="2"/>
      <c s="2"/>
      <c s="9"/>
      <c s="2"/>
      <c s="2"/>
      <c s="2"/>
      <c s="2"/>
      <c s="2"/>
      <c s="2"/>
    </row>
    <row>
      <c r="B26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64" s="4" t="s">
        <v>391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M264+N264-O260</f>
        <v>0</v>
      </c>
      <c s="3"/>
      <c s="3"/>
      <c s="3"/>
      <c s="3"/>
      <c s="11">
        <f>S264+T264</f>
        <v>0</v>
      </c>
      <c s="3"/>
      <c s="2"/>
      <c s="3"/>
      <c s="3"/>
      <c s="3"/>
      <c s="9"/>
      <c s="4" t="s">
        <v>8</v>
      </c>
      <c s="4" t="s">
        <v>8</v>
      </c>
      <c s="4" t="s">
        <v>8</v>
      </c>
      <c s="4" t="s">
        <v>8</v>
      </c>
      <c s="3"/>
      <c s="11" t="str">
        <f>CONCATENATE(IF(ISERROR(VLOOKUP(X264,NAICDes2020_ValidationDesc,1,)),"",VLOOKUP(X264,NAICDes2020_LookupDesc,2,)),".",IF(ISERROR(VLOOKUP(Y264,NAICDesModifier2020_ValidationDesc,1,)),"",VLOOKUP(Y264,NAICDesModifier2020_LookupDesc,2,))," ",IF(ISERROR(VLOOKUP(Z264,SVOAdminSymbolSCDCS2020_ValidationDesc,1,)),"",VLOOKUP(Z264,SVOAdminSymbolSCDCS2020_LookupDesc,2,)))</f>
        <v xml:space="preserve">. </v>
      </c>
    </row>
    <row>
      <c r="B265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66" s="4" t="s">
        <v>674</v>
      </c>
      <c s="10" t="s">
        <v>23</v>
      </c>
      <c s="2"/>
      <c s="2"/>
      <c s="2"/>
      <c s="2"/>
      <c s="2"/>
      <c s="6">
        <f>SUM(I263:I265)</f>
        <v>0</v>
      </c>
      <c s="2"/>
      <c s="6">
        <f t="shared" si="30" ref="K266:V266">SUM(K263:K265)</f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2"/>
      <c s="2"/>
      <c s="2"/>
      <c s="2"/>
      <c s="9"/>
      <c s="2"/>
      <c s="2"/>
      <c s="2"/>
      <c s="2"/>
      <c s="2"/>
      <c s="2"/>
    </row>
    <row>
      <c r="B267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68" s="4" t="s">
        <v>459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M268+N268-O268</f>
        <v>0</v>
      </c>
      <c s="3"/>
      <c s="3"/>
      <c s="3"/>
      <c s="3"/>
      <c s="11">
        <f>S268+T268</f>
        <v>0</v>
      </c>
      <c s="3"/>
      <c s="2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269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70" s="4" t="s">
        <v>741</v>
      </c>
      <c s="10" t="s">
        <v>742</v>
      </c>
      <c s="2"/>
      <c s="2"/>
      <c s="2"/>
      <c s="2"/>
      <c s="2"/>
      <c s="6">
        <f>SUM(I267:I269)</f>
        <v>0</v>
      </c>
      <c s="2"/>
      <c s="6">
        <f t="shared" si="31" ref="K270:V270">SUM(K267:K269)</f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2"/>
      <c s="2"/>
      <c s="2"/>
      <c s="2"/>
      <c s="9"/>
      <c s="2"/>
      <c s="2"/>
      <c s="2"/>
      <c s="2"/>
      <c s="2"/>
      <c s="2"/>
    </row>
    <row>
      <c r="B271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5" t="s">
        <v>712</v>
      </c>
      <c s="1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5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72" s="4" t="s">
        <v>243</v>
      </c>
      <c s="4" t="s">
        <v>1017</v>
      </c>
      <c s="4" t="s">
        <v>8</v>
      </c>
      <c s="3"/>
      <c s="3"/>
      <c s="4" t="s">
        <v>8</v>
      </c>
      <c s="3"/>
      <c s="3"/>
      <c s="2"/>
      <c s="3"/>
      <c s="3"/>
      <c s="3"/>
      <c s="3"/>
      <c s="3"/>
      <c s="11">
        <f>M272+N272-O272</f>
        <v>0</v>
      </c>
      <c s="3"/>
      <c s="3"/>
      <c s="3"/>
      <c s="3"/>
      <c s="11">
        <f>S272+T272</f>
        <v>0</v>
      </c>
      <c s="3"/>
      <c s="2"/>
      <c s="2"/>
      <c s="2"/>
      <c s="2"/>
      <c s="9"/>
      <c s="4" t="s">
        <v>8</v>
      </c>
      <c s="4" t="s">
        <v>8</v>
      </c>
      <c s="4" t="s">
        <v>8</v>
      </c>
      <c s="4" t="s">
        <v>8</v>
      </c>
      <c s="3"/>
      <c s="2"/>
    </row>
    <row>
      <c r="B273" s="8" t="s">
        <v>712</v>
      </c>
      <c s="8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7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  <c s="1" t="s">
        <v>712</v>
      </c>
    </row>
    <row>
      <c r="B274" s="4" t="s">
        <v>526</v>
      </c>
      <c s="10" t="s">
        <v>924</v>
      </c>
      <c s="2"/>
      <c s="2"/>
      <c s="2"/>
      <c s="2"/>
      <c s="2"/>
      <c s="6">
        <f>SUM(I271:I273)</f>
        <v>0</v>
      </c>
      <c s="2"/>
      <c s="6">
        <f t="shared" si="32" ref="K274:V274">SUM(K271:K273)</f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2"/>
      <c s="2"/>
      <c s="2"/>
      <c s="2"/>
      <c s="9"/>
      <c s="2"/>
      <c s="2"/>
      <c s="2"/>
      <c s="2"/>
      <c s="2"/>
      <c s="2"/>
    </row>
    <row>
      <c r="B275" s="4" t="s">
        <v>976</v>
      </c>
      <c s="10" t="s">
        <v>951</v>
      </c>
      <c s="2"/>
      <c s="2"/>
      <c s="2"/>
      <c s="2"/>
      <c s="2"/>
      <c s="6">
        <f>I234+I238+I242+I246+I250+I254+I258+I262+I266+I270+I274</f>
        <v>0</v>
      </c>
      <c s="2"/>
      <c s="6">
        <f t="shared" si="33" ref="K275:V275">K234+K238+K242+K246+K250+K254+K258+K262+K266+K270+K274</f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2"/>
      <c s="2"/>
      <c s="2"/>
      <c s="2"/>
      <c s="9"/>
      <c s="2"/>
      <c s="2"/>
      <c s="2"/>
      <c s="2"/>
      <c s="2"/>
      <c s="2"/>
    </row>
    <row>
      <c r="B276" s="4" t="s">
        <v>91</v>
      </c>
      <c s="10" t="s">
        <v>24</v>
      </c>
      <c s="2"/>
      <c s="2"/>
      <c s="2"/>
      <c s="2"/>
      <c s="2"/>
      <c s="16"/>
      <c s="2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9"/>
      <c s="2"/>
      <c s="2"/>
      <c s="2"/>
      <c s="2"/>
      <c s="2"/>
      <c s="2"/>
    </row>
    <row>
      <c r="B277" s="4" t="s">
        <v>392</v>
      </c>
      <c s="4" t="s">
        <v>1043</v>
      </c>
      <c s="2"/>
      <c s="2"/>
      <c s="2"/>
      <c s="2"/>
      <c s="2"/>
      <c s="18">
        <f>I275</f>
        <v>0</v>
      </c>
      <c s="2"/>
      <c s="18">
        <f t="shared" si="34" ref="K277:V277">K275</f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18">
        <f t="shared" si="34"/>
        <v>0</v>
      </c>
      <c s="2"/>
      <c s="2"/>
      <c s="2"/>
      <c s="2"/>
      <c s="9"/>
      <c s="2"/>
      <c s="2"/>
      <c s="2"/>
      <c s="2"/>
      <c s="2"/>
      <c s="2"/>
    </row>
    <row>
      <c r="B278" s="4" t="s">
        <v>162</v>
      </c>
      <c s="10" t="s">
        <v>244</v>
      </c>
      <c s="2"/>
      <c s="2"/>
      <c s="2"/>
      <c s="2"/>
      <c s="2"/>
      <c s="6">
        <f>I230+I277</f>
        <v>0</v>
      </c>
      <c s="2"/>
      <c s="6">
        <f t="shared" si="35" ref="K278:V278">K230+K277</f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2"/>
      <c s="2"/>
      <c s="2"/>
      <c s="2"/>
      <c s="9"/>
      <c s="2"/>
      <c s="2"/>
      <c s="2"/>
      <c s="2"/>
      <c s="2"/>
      <c s="2"/>
    </row>
    <row>
      <c r="B279" s="4" t="s">
        <v>245</v>
      </c>
      <c s="4" t="s">
        <v>92</v>
      </c>
      <c s="2"/>
      <c s="2"/>
      <c s="2"/>
      <c s="2"/>
      <c s="2"/>
      <c s="6">
        <f>I211+I230+I277</f>
        <v>294026762</v>
      </c>
      <c s="2"/>
      <c s="6">
        <f t="shared" si="36" ref="K279:V279">K211+K230+K277</f>
        <v>301900252</v>
      </c>
      <c s="6">
        <f t="shared" si="36"/>
        <v>299328152</v>
      </c>
      <c s="6">
        <f t="shared" si="36"/>
        <v>2373686</v>
      </c>
      <c s="6">
        <f t="shared" si="36"/>
        <v>40673</v>
      </c>
      <c s="6">
        <f t="shared" si="36"/>
        <v>0</v>
      </c>
      <c s="6">
        <f t="shared" si="36"/>
        <v>2414359</v>
      </c>
      <c s="6">
        <f t="shared" si="36"/>
        <v>0</v>
      </c>
      <c s="6">
        <f t="shared" si="36"/>
        <v>301738860</v>
      </c>
      <c s="6">
        <f t="shared" si="36"/>
        <v>0</v>
      </c>
      <c s="6">
        <f t="shared" si="36"/>
        <v>-7712097</v>
      </c>
      <c s="6">
        <f t="shared" si="36"/>
        <v>-7712097</v>
      </c>
      <c s="6">
        <f t="shared" si="36"/>
        <v>6574139</v>
      </c>
      <c s="2"/>
      <c s="2"/>
      <c s="2"/>
      <c s="2"/>
      <c s="9"/>
      <c s="2"/>
      <c s="2"/>
      <c s="2"/>
      <c s="2"/>
      <c s="2"/>
      <c s="2"/>
    </row>
    <row>
      <c r="C280" s="2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SaveAs(8/20/2024-8:01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62</v>
      </c>
      <c s="37"/>
      <c t="s">
        <v>874</v>
      </c>
      <c t="s">
        <v>908</v>
      </c>
      <c t="s">
        <v>874</v>
      </c>
      <c t="s">
        <v>908</v>
      </c>
      <c t="s">
        <v>908</v>
      </c>
      <c t="s">
        <v>874</v>
      </c>
      <c>
        <v>1</v>
      </c>
      <c>
        <v>1</v>
      </c>
      <c>
        <v>1</v>
      </c>
      <c>
        <v>1</v>
      </c>
      <c>
        <v>1</v>
      </c>
      <c>
        <v>1</v>
      </c>
      <c t="s">
        <v>908</v>
      </c>
      <c t="s">
        <v>908</v>
      </c>
      <c t="s">
        <v>908</v>
      </c>
      <c t="s">
        <v>908</v>
      </c>
      <c t="s">
        <v>908</v>
      </c>
      <c t="s">
        <v>908</v>
      </c>
      <c t="s">
        <v>497</v>
      </c>
      <c t="s">
        <v>497</v>
      </c>
      <c t="s">
        <v>497</v>
      </c>
      <c t="s">
        <v>497</v>
      </c>
      <c t="s">
        <v>497</v>
      </c>
      <c t="s">
        <v>497</v>
      </c>
      <c t="s">
        <v>423</v>
      </c>
      <c>
        <v>1</v>
      </c>
      <c t="s">
        <v>423</v>
      </c>
      <c>
        <v>1</v>
      </c>
      <c>
        <v>1</v>
      </c>
      <c t="s">
        <v>423</v>
      </c>
      <c t="s">
        <v>707</v>
      </c>
      <c t="s">
        <v>1006</v>
      </c>
      <c t="s">
        <v>707</v>
      </c>
      <c t="s">
        <v>1006</v>
      </c>
      <c t="s">
        <v>1006</v>
      </c>
      <c t="s">
        <v>707</v>
      </c>
      <c t="s">
        <v>497</v>
      </c>
      <c t="s">
        <v>497</v>
      </c>
      <c t="s">
        <v>497</v>
      </c>
      <c t="s">
        <v>497</v>
      </c>
      <c t="s">
        <v>497</v>
      </c>
      <c t="s">
        <v>497</v>
      </c>
      <c t="s">
        <v>706</v>
      </c>
      <c t="s">
        <v>706</v>
      </c>
      <c t="s">
        <v>706</v>
      </c>
      <c t="s">
        <v>706</v>
      </c>
      <c t="s">
        <v>706</v>
      </c>
      <c t="s">
        <v>706</v>
      </c>
    </row>
    <row>
      <c t="s">
        <v>430</v>
      </c>
      <c s="33"/>
      <c t="s">
        <v>178</v>
      </c>
      <c t="s">
        <v>6</v>
      </c>
      <c t="s">
        <v>178</v>
      </c>
      <c t="s">
        <v>6</v>
      </c>
      <c t="s">
        <v>6</v>
      </c>
      <c t="s">
        <v>178</v>
      </c>
      <c>
        <v>2</v>
      </c>
      <c>
        <v>2</v>
      </c>
      <c>
        <v>2</v>
      </c>
      <c>
        <v>2</v>
      </c>
      <c>
        <v>2</v>
      </c>
      <c>
        <v>2</v>
      </c>
      <c t="s">
        <v>6</v>
      </c>
      <c t="s">
        <v>6</v>
      </c>
      <c t="s">
        <v>6</v>
      </c>
      <c t="s">
        <v>6</v>
      </c>
      <c t="s">
        <v>6</v>
      </c>
      <c t="s">
        <v>6</v>
      </c>
      <c t="s">
        <v>461</v>
      </c>
      <c t="s">
        <v>461</v>
      </c>
      <c t="s">
        <v>461</v>
      </c>
      <c t="s">
        <v>461</v>
      </c>
      <c t="s">
        <v>461</v>
      </c>
      <c t="s">
        <v>461</v>
      </c>
      <c t="s">
        <v>51</v>
      </c>
      <c>
        <v>2</v>
      </c>
      <c t="s">
        <v>51</v>
      </c>
      <c>
        <v>2</v>
      </c>
      <c>
        <v>2</v>
      </c>
      <c t="s">
        <v>51</v>
      </c>
      <c t="s">
        <v>878</v>
      </c>
      <c t="s">
        <v>123</v>
      </c>
      <c t="s">
        <v>878</v>
      </c>
      <c t="s">
        <v>123</v>
      </c>
      <c t="s">
        <v>123</v>
      </c>
      <c t="s">
        <v>878</v>
      </c>
      <c t="s">
        <v>461</v>
      </c>
      <c t="s">
        <v>461</v>
      </c>
      <c t="s">
        <v>461</v>
      </c>
      <c t="s">
        <v>461</v>
      </c>
      <c t="s">
        <v>461</v>
      </c>
      <c t="s">
        <v>461</v>
      </c>
      <c t="s">
        <v>498</v>
      </c>
      <c t="s">
        <v>498</v>
      </c>
      <c t="s">
        <v>498</v>
      </c>
      <c t="s">
        <v>498</v>
      </c>
      <c t="s">
        <v>498</v>
      </c>
      <c t="s">
        <v>498</v>
      </c>
    </row>
    <row>
      <c t="s">
        <v>1092</v>
      </c>
      <c s="33"/>
      <c t="s">
        <v>915</v>
      </c>
      <c t="s">
        <v>319</v>
      </c>
      <c t="s">
        <v>915</v>
      </c>
      <c t="s">
        <v>319</v>
      </c>
      <c t="s">
        <v>319</v>
      </c>
      <c t="s">
        <v>915</v>
      </c>
      <c>
        <v>3</v>
      </c>
      <c>
        <v>3</v>
      </c>
      <c>
        <v>3</v>
      </c>
      <c>
        <v>3</v>
      </c>
      <c>
        <v>3</v>
      </c>
      <c>
        <v>3</v>
      </c>
      <c t="s">
        <v>319</v>
      </c>
      <c t="s">
        <v>319</v>
      </c>
      <c t="s">
        <v>319</v>
      </c>
      <c t="s">
        <v>319</v>
      </c>
      <c t="s">
        <v>319</v>
      </c>
      <c t="s">
        <v>319</v>
      </c>
      <c t="s">
        <v>67</v>
      </c>
      <c t="s">
        <v>67</v>
      </c>
      <c t="s">
        <v>67</v>
      </c>
      <c t="s">
        <v>67</v>
      </c>
      <c t="s">
        <v>67</v>
      </c>
      <c t="s">
        <v>67</v>
      </c>
      <c t="s">
        <v>877</v>
      </c>
      <c>
        <v>3</v>
      </c>
      <c t="s">
        <v>877</v>
      </c>
      <c>
        <v>3</v>
      </c>
      <c>
        <v>3</v>
      </c>
      <c t="s">
        <v>877</v>
      </c>
      <c t="s">
        <v>246</v>
      </c>
      <c t="s">
        <v>788</v>
      </c>
      <c t="s">
        <v>246</v>
      </c>
      <c t="s">
        <v>788</v>
      </c>
      <c t="s">
        <v>788</v>
      </c>
      <c t="s">
        <v>246</v>
      </c>
      <c t="s">
        <v>67</v>
      </c>
      <c t="s">
        <v>67</v>
      </c>
      <c t="s">
        <v>67</v>
      </c>
      <c t="s">
        <v>67</v>
      </c>
      <c t="s">
        <v>67</v>
      </c>
      <c t="s">
        <v>67</v>
      </c>
      <c t="s">
        <v>1178</v>
      </c>
      <c t="s">
        <v>1178</v>
      </c>
      <c t="s">
        <v>1178</v>
      </c>
      <c t="s">
        <v>1178</v>
      </c>
      <c t="s">
        <v>1178</v>
      </c>
      <c t="s">
        <v>1178</v>
      </c>
    </row>
    <row>
      <c t="s">
        <v>209</v>
      </c>
      <c r="C4" t="s">
        <v>551</v>
      </c>
      <c t="s">
        <v>646</v>
      </c>
      <c t="s">
        <v>551</v>
      </c>
      <c t="s">
        <v>646</v>
      </c>
      <c t="s">
        <v>646</v>
      </c>
      <c t="s">
        <v>551</v>
      </c>
      <c>
        <v>4</v>
      </c>
      <c>
        <v>4</v>
      </c>
      <c>
        <v>4</v>
      </c>
      <c>
        <v>4</v>
      </c>
      <c>
        <v>4</v>
      </c>
      <c>
        <v>4</v>
      </c>
      <c t="s">
        <v>646</v>
      </c>
      <c t="s">
        <v>646</v>
      </c>
      <c t="s">
        <v>646</v>
      </c>
      <c t="s">
        <v>646</v>
      </c>
      <c t="s">
        <v>646</v>
      </c>
      <c t="s">
        <v>646</v>
      </c>
      <c t="s">
        <v>167</v>
      </c>
      <c t="s">
        <v>167</v>
      </c>
      <c t="s">
        <v>167</v>
      </c>
      <c t="s">
        <v>167</v>
      </c>
      <c t="s">
        <v>167</v>
      </c>
      <c t="s">
        <v>167</v>
      </c>
      <c t="s">
        <v>499</v>
      </c>
      <c>
        <v>4</v>
      </c>
      <c t="s">
        <v>499</v>
      </c>
      <c>
        <v>4</v>
      </c>
      <c>
        <v>4</v>
      </c>
      <c t="s">
        <v>499</v>
      </c>
      <c t="s">
        <v>204</v>
      </c>
      <c t="s">
        <v>879</v>
      </c>
      <c t="s">
        <v>204</v>
      </c>
      <c t="s">
        <v>879</v>
      </c>
      <c t="s">
        <v>879</v>
      </c>
      <c t="s">
        <v>204</v>
      </c>
      <c t="s">
        <v>706</v>
      </c>
      <c t="s">
        <v>706</v>
      </c>
      <c t="s">
        <v>706</v>
      </c>
      <c t="s">
        <v>706</v>
      </c>
      <c t="s">
        <v>706</v>
      </c>
      <c t="s">
        <v>706</v>
      </c>
    </row>
    <row>
      <c t="s">
        <v>891</v>
      </c>
      <c r="I5">
        <v>5</v>
      </c>
      <c>
        <v>5</v>
      </c>
      <c>
        <v>5</v>
      </c>
      <c>
        <v>5</v>
      </c>
      <c>
        <v>5</v>
      </c>
      <c>
        <v>5</v>
      </c>
      <c t="s">
        <v>964</v>
      </c>
      <c t="s">
        <v>964</v>
      </c>
      <c t="s">
        <v>964</v>
      </c>
      <c t="s">
        <v>964</v>
      </c>
      <c t="s">
        <v>964</v>
      </c>
      <c t="s">
        <v>964</v>
      </c>
      <c t="s">
        <v>706</v>
      </c>
      <c t="s">
        <v>706</v>
      </c>
      <c t="s">
        <v>706</v>
      </c>
      <c t="s">
        <v>706</v>
      </c>
      <c t="s">
        <v>706</v>
      </c>
      <c t="s">
        <v>706</v>
      </c>
      <c t="s">
        <v>122</v>
      </c>
      <c>
        <v>5</v>
      </c>
      <c t="s">
        <v>122</v>
      </c>
      <c>
        <v>5</v>
      </c>
      <c>
        <v>5</v>
      </c>
      <c t="s">
        <v>122</v>
      </c>
      <c t="s">
        <v>611</v>
      </c>
      <c t="s">
        <v>1007</v>
      </c>
      <c t="s">
        <v>611</v>
      </c>
      <c t="s">
        <v>1007</v>
      </c>
      <c t="s">
        <v>1007</v>
      </c>
      <c t="s">
        <v>611</v>
      </c>
      <c t="s">
        <v>785</v>
      </c>
      <c t="s">
        <v>785</v>
      </c>
      <c t="s">
        <v>785</v>
      </c>
      <c t="s">
        <v>785</v>
      </c>
      <c t="s">
        <v>785</v>
      </c>
      <c t="s">
        <v>785</v>
      </c>
    </row>
    <row>
      <c t="s">
        <v>581</v>
      </c>
      <c r="I6">
        <v>6</v>
      </c>
      <c>
        <v>6</v>
      </c>
      <c>
        <v>6</v>
      </c>
      <c>
        <v>6</v>
      </c>
      <c>
        <v>6</v>
      </c>
      <c>
        <v>6</v>
      </c>
      <c t="s">
        <v>68</v>
      </c>
      <c t="s">
        <v>68</v>
      </c>
      <c t="s">
        <v>68</v>
      </c>
      <c t="s">
        <v>68</v>
      </c>
      <c t="s">
        <v>68</v>
      </c>
      <c t="s">
        <v>68</v>
      </c>
      <c t="s">
        <v>785</v>
      </c>
      <c t="s">
        <v>785</v>
      </c>
      <c t="s">
        <v>785</v>
      </c>
      <c t="s">
        <v>785</v>
      </c>
      <c t="s">
        <v>785</v>
      </c>
      <c t="s">
        <v>785</v>
      </c>
      <c t="s">
        <v>905</v>
      </c>
      <c>
        <v>6</v>
      </c>
      <c t="s">
        <v>905</v>
      </c>
      <c>
        <v>6</v>
      </c>
      <c>
        <v>6</v>
      </c>
      <c t="s">
        <v>905</v>
      </c>
      <c t="s">
        <v>789</v>
      </c>
      <c t="s">
        <v>500</v>
      </c>
      <c t="s">
        <v>789</v>
      </c>
      <c t="s">
        <v>500</v>
      </c>
      <c t="s">
        <v>500</v>
      </c>
      <c t="s">
        <v>789</v>
      </c>
      <c t="s">
        <v>633</v>
      </c>
      <c t="s">
        <v>633</v>
      </c>
      <c t="s">
        <v>633</v>
      </c>
      <c t="s">
        <v>633</v>
      </c>
      <c t="s">
        <v>633</v>
      </c>
      <c t="s">
        <v>633</v>
      </c>
    </row>
    <row>
      <c t="s">
        <v>582</v>
      </c>
      <c s="34"/>
      <c r="O7" t="s">
        <v>387</v>
      </c>
      <c t="s">
        <v>387</v>
      </c>
      <c t="s">
        <v>387</v>
      </c>
      <c t="s">
        <v>387</v>
      </c>
      <c t="s">
        <v>387</v>
      </c>
      <c t="s">
        <v>387</v>
      </c>
      <c t="s">
        <v>633</v>
      </c>
      <c t="s">
        <v>633</v>
      </c>
      <c t="s">
        <v>633</v>
      </c>
      <c t="s">
        <v>633</v>
      </c>
      <c t="s">
        <v>633</v>
      </c>
      <c t="s">
        <v>633</v>
      </c>
      <c r="AG7" t="s">
        <v>1179</v>
      </c>
      <c t="s">
        <v>880</v>
      </c>
      <c t="s">
        <v>1179</v>
      </c>
      <c t="s">
        <v>880</v>
      </c>
      <c t="s">
        <v>880</v>
      </c>
      <c t="s">
        <v>1179</v>
      </c>
      <c t="s">
        <v>50</v>
      </c>
      <c t="s">
        <v>50</v>
      </c>
      <c t="s">
        <v>50</v>
      </c>
      <c t="s">
        <v>50</v>
      </c>
      <c t="s">
        <v>50</v>
      </c>
      <c t="s">
        <v>50</v>
      </c>
    </row>
    <row>
      <c t="s">
        <v>371</v>
      </c>
      <c r="U8" t="s">
        <v>50</v>
      </c>
      <c t="s">
        <v>50</v>
      </c>
      <c t="s">
        <v>50</v>
      </c>
      <c t="s">
        <v>50</v>
      </c>
      <c t="s">
        <v>50</v>
      </c>
      <c t="s">
        <v>50</v>
      </c>
      <c r="AG8" t="s">
        <v>881</v>
      </c>
      <c t="s">
        <v>124</v>
      </c>
      <c t="s">
        <v>881</v>
      </c>
      <c t="s">
        <v>124</v>
      </c>
      <c t="s">
        <v>124</v>
      </c>
      <c t="s">
        <v>881</v>
      </c>
      <c t="s">
        <v>99</v>
      </c>
      <c t="s">
        <v>99</v>
      </c>
      <c t="s">
        <v>99</v>
      </c>
      <c t="s">
        <v>99</v>
      </c>
      <c t="s">
        <v>99</v>
      </c>
      <c t="s">
        <v>99</v>
      </c>
    </row>
    <row>
      <c t="s">
        <v>1093</v>
      </c>
      <c r="U9" t="s">
        <v>99</v>
      </c>
      <c t="s">
        <v>99</v>
      </c>
      <c t="s">
        <v>99</v>
      </c>
      <c t="s">
        <v>99</v>
      </c>
      <c t="s">
        <v>99</v>
      </c>
      <c t="s">
        <v>99</v>
      </c>
      <c r="AG9" t="s">
        <v>286</v>
      </c>
      <c t="s">
        <v>708</v>
      </c>
      <c t="s">
        <v>286</v>
      </c>
      <c t="s">
        <v>708</v>
      </c>
      <c t="s">
        <v>708</v>
      </c>
      <c t="s">
        <v>286</v>
      </c>
      <c t="s">
        <v>876</v>
      </c>
      <c t="s">
        <v>876</v>
      </c>
      <c t="s">
        <v>876</v>
      </c>
      <c t="s">
        <v>876</v>
      </c>
      <c t="s">
        <v>876</v>
      </c>
      <c t="s">
        <v>876</v>
      </c>
    </row>
    <row>
      <c t="s">
        <v>306</v>
      </c>
      <c r="U10" t="s">
        <v>876</v>
      </c>
      <c t="s">
        <v>876</v>
      </c>
      <c t="s">
        <v>876</v>
      </c>
      <c t="s">
        <v>876</v>
      </c>
      <c t="s">
        <v>876</v>
      </c>
      <c t="s">
        <v>876</v>
      </c>
      <c r="AG10" t="s">
        <v>715</v>
      </c>
      <c t="s">
        <v>1088</v>
      </c>
      <c t="s">
        <v>715</v>
      </c>
      <c t="s">
        <v>1088</v>
      </c>
      <c t="s">
        <v>1088</v>
      </c>
      <c t="s">
        <v>715</v>
      </c>
      <c t="s">
        <v>787</v>
      </c>
      <c t="s">
        <v>787</v>
      </c>
      <c t="s">
        <v>787</v>
      </c>
      <c t="s">
        <v>787</v>
      </c>
      <c t="s">
        <v>787</v>
      </c>
      <c t="s">
        <v>787</v>
      </c>
    </row>
    <row>
      <c t="s">
        <v>657</v>
      </c>
      <c s="35"/>
      <c r="U11" t="s">
        <v>787</v>
      </c>
      <c t="s">
        <v>787</v>
      </c>
      <c t="s">
        <v>787</v>
      </c>
      <c t="s">
        <v>787</v>
      </c>
      <c t="s">
        <v>787</v>
      </c>
      <c t="s">
        <v>787</v>
      </c>
      <c r="AG11" t="s">
        <v>330</v>
      </c>
      <c t="s">
        <v>1008</v>
      </c>
      <c t="s">
        <v>330</v>
      </c>
      <c t="s">
        <v>1008</v>
      </c>
      <c t="s">
        <v>1008</v>
      </c>
      <c t="s">
        <v>330</v>
      </c>
      <c t="s">
        <v>1177</v>
      </c>
      <c t="s">
        <v>1177</v>
      </c>
      <c t="s">
        <v>1177</v>
      </c>
      <c t="s">
        <v>1177</v>
      </c>
      <c t="s">
        <v>1177</v>
      </c>
      <c t="s">
        <v>1177</v>
      </c>
    </row>
    <row>
      <c t="s">
        <v>960</v>
      </c>
      <c r="U12" t="s">
        <v>1177</v>
      </c>
      <c t="s">
        <v>1177</v>
      </c>
      <c t="s">
        <v>1177</v>
      </c>
      <c t="s">
        <v>1177</v>
      </c>
      <c t="s">
        <v>1177</v>
      </c>
      <c t="s">
        <v>1177</v>
      </c>
      <c r="AG12" t="s">
        <v>217</v>
      </c>
      <c t="s">
        <v>790</v>
      </c>
      <c t="s">
        <v>217</v>
      </c>
      <c t="s">
        <v>790</v>
      </c>
      <c t="s">
        <v>790</v>
      </c>
      <c t="s">
        <v>217</v>
      </c>
      <c t="s">
        <v>236</v>
      </c>
      <c t="s">
        <v>236</v>
      </c>
      <c t="s">
        <v>236</v>
      </c>
      <c t="s">
        <v>236</v>
      </c>
      <c t="s">
        <v>236</v>
      </c>
      <c t="s">
        <v>236</v>
      </c>
    </row>
    <row>
      <c t="s">
        <v>794</v>
      </c>
      <c r="U13" t="s">
        <v>236</v>
      </c>
      <c t="s">
        <v>236</v>
      </c>
      <c t="s">
        <v>236</v>
      </c>
      <c t="s">
        <v>236</v>
      </c>
      <c t="s">
        <v>236</v>
      </c>
      <c t="s">
        <v>236</v>
      </c>
      <c r="AG13" t="s">
        <v>952</v>
      </c>
      <c t="s">
        <v>501</v>
      </c>
      <c t="s">
        <v>952</v>
      </c>
      <c t="s">
        <v>501</v>
      </c>
      <c t="s">
        <v>501</v>
      </c>
      <c t="s">
        <v>952</v>
      </c>
      <c t="s">
        <v>1086</v>
      </c>
      <c t="s">
        <v>1086</v>
      </c>
      <c t="s">
        <v>1086</v>
      </c>
      <c t="s">
        <v>1086</v>
      </c>
      <c t="s">
        <v>1086</v>
      </c>
      <c t="s">
        <v>1086</v>
      </c>
    </row>
    <row>
      <c t="s">
        <v>961</v>
      </c>
      <c s="36"/>
      <c r="U14" t="s">
        <v>1086</v>
      </c>
      <c t="s">
        <v>1086</v>
      </c>
      <c t="s">
        <v>1086</v>
      </c>
      <c t="s">
        <v>1086</v>
      </c>
      <c t="s">
        <v>1086</v>
      </c>
      <c t="s">
        <v>1086</v>
      </c>
      <c r="AG14" t="s">
        <v>953</v>
      </c>
      <c t="s">
        <v>205</v>
      </c>
      <c t="s">
        <v>953</v>
      </c>
      <c t="s">
        <v>205</v>
      </c>
      <c t="s">
        <v>205</v>
      </c>
      <c t="s">
        <v>953</v>
      </c>
      <c t="s">
        <v>68</v>
      </c>
      <c t="s">
        <v>68</v>
      </c>
      <c t="s">
        <v>68</v>
      </c>
      <c t="s">
        <v>68</v>
      </c>
      <c t="s">
        <v>68</v>
      </c>
      <c t="s">
        <v>68</v>
      </c>
    </row>
    <row>
      <c t="s">
        <v>63</v>
      </c>
      <c s="33"/>
      <c r="U15" t="s">
        <v>68</v>
      </c>
      <c t="s">
        <v>68</v>
      </c>
      <c t="s">
        <v>68</v>
      </c>
      <c t="s">
        <v>68</v>
      </c>
      <c t="s">
        <v>68</v>
      </c>
      <c t="s">
        <v>68</v>
      </c>
      <c r="AG15" t="s">
        <v>416</v>
      </c>
      <c t="s">
        <v>299</v>
      </c>
      <c t="s">
        <v>416</v>
      </c>
      <c t="s">
        <v>299</v>
      </c>
      <c t="s">
        <v>299</v>
      </c>
      <c t="s">
        <v>416</v>
      </c>
      <c t="s">
        <v>1087</v>
      </c>
      <c t="s">
        <v>1087</v>
      </c>
      <c t="s">
        <v>1087</v>
      </c>
      <c t="s">
        <v>1087</v>
      </c>
      <c t="s">
        <v>1087</v>
      </c>
      <c t="s">
        <v>1087</v>
      </c>
    </row>
    <row>
      <c t="s">
        <v>64</v>
      </c>
      <c r="U16" t="s">
        <v>1087</v>
      </c>
      <c t="s">
        <v>1087</v>
      </c>
      <c t="s">
        <v>1087</v>
      </c>
      <c t="s">
        <v>1087</v>
      </c>
      <c t="s">
        <v>1087</v>
      </c>
      <c t="s">
        <v>1087</v>
      </c>
      <c r="AG16" t="s">
        <v>300</v>
      </c>
      <c t="s">
        <v>882</v>
      </c>
      <c t="s">
        <v>300</v>
      </c>
      <c t="s">
        <v>882</v>
      </c>
      <c t="s">
        <v>882</v>
      </c>
      <c t="s">
        <v>300</v>
      </c>
      <c t="s">
        <v>498</v>
      </c>
      <c t="s">
        <v>498</v>
      </c>
      <c t="s">
        <v>498</v>
      </c>
      <c t="s">
        <v>498</v>
      </c>
      <c t="s">
        <v>498</v>
      </c>
      <c t="s">
        <v>498</v>
      </c>
    </row>
    <row>
      <c t="s">
        <v>372</v>
      </c>
      <c r="U17" t="s">
        <v>498</v>
      </c>
      <c t="s">
        <v>498</v>
      </c>
      <c t="s">
        <v>498</v>
      </c>
      <c t="s">
        <v>498</v>
      </c>
      <c t="s">
        <v>498</v>
      </c>
      <c t="s">
        <v>498</v>
      </c>
      <c r="AG17" t="s">
        <v>1009</v>
      </c>
      <c t="s">
        <v>653</v>
      </c>
      <c t="s">
        <v>1009</v>
      </c>
      <c t="s">
        <v>653</v>
      </c>
      <c t="s">
        <v>653</v>
      </c>
      <c t="s">
        <v>1009</v>
      </c>
      <c t="s">
        <v>1178</v>
      </c>
      <c t="s">
        <v>1178</v>
      </c>
      <c t="s">
        <v>1178</v>
      </c>
      <c t="s">
        <v>1178</v>
      </c>
      <c t="s">
        <v>1178</v>
      </c>
      <c t="s">
        <v>1178</v>
      </c>
    </row>
    <row>
      <c r="U18" t="s">
        <v>1178</v>
      </c>
      <c t="s">
        <v>1178</v>
      </c>
      <c t="s">
        <v>1178</v>
      </c>
      <c t="s">
        <v>1178</v>
      </c>
      <c t="s">
        <v>1178</v>
      </c>
      <c t="s">
        <v>1178</v>
      </c>
      <c r="AG18" t="s">
        <v>52</v>
      </c>
      <c t="s">
        <v>53</v>
      </c>
      <c t="s">
        <v>52</v>
      </c>
      <c t="s">
        <v>53</v>
      </c>
      <c t="s">
        <v>53</v>
      </c>
      <c t="s">
        <v>52</v>
      </c>
    </row>
    <row>
      <c r="AG19" t="s">
        <v>125</v>
      </c>
      <c t="s">
        <v>791</v>
      </c>
      <c t="s">
        <v>125</v>
      </c>
      <c t="s">
        <v>791</v>
      </c>
      <c t="s">
        <v>791</v>
      </c>
      <c t="s">
        <v>125</v>
      </c>
    </row>
    <row>
      <c r="AG20" t="s">
        <v>1180</v>
      </c>
      <c t="s">
        <v>502</v>
      </c>
      <c t="s">
        <v>1180</v>
      </c>
      <c t="s">
        <v>502</v>
      </c>
      <c t="s">
        <v>502</v>
      </c>
      <c t="s">
        <v>1180</v>
      </c>
    </row>
    <row>
      <c r="AG21" t="s">
        <v>792</v>
      </c>
      <c t="s">
        <v>206</v>
      </c>
      <c t="s">
        <v>792</v>
      </c>
      <c t="s">
        <v>206</v>
      </c>
      <c t="s">
        <v>206</v>
      </c>
      <c t="s">
        <v>792</v>
      </c>
    </row>
    <row>
      <c r="AG22" t="s">
        <v>883</v>
      </c>
      <c t="s">
        <v>548</v>
      </c>
      <c t="s">
        <v>883</v>
      </c>
      <c t="s">
        <v>548</v>
      </c>
      <c t="s">
        <v>548</v>
      </c>
      <c t="s">
        <v>883</v>
      </c>
    </row>
    <row>
      <c r="AG23" t="s">
        <v>425</v>
      </c>
      <c t="s">
        <v>577</v>
      </c>
      <c t="s">
        <v>425</v>
      </c>
      <c t="s">
        <v>577</v>
      </c>
      <c t="s">
        <v>577</v>
      </c>
      <c t="s">
        <v>425</v>
      </c>
    </row>
    <row>
      <c r="AG24" t="s">
        <v>301</v>
      </c>
      <c t="s">
        <v>954</v>
      </c>
      <c t="s">
        <v>301</v>
      </c>
      <c t="s">
        <v>954</v>
      </c>
      <c t="s">
        <v>954</v>
      </c>
      <c t="s">
        <v>301</v>
      </c>
    </row>
    <row>
      <c r="AG25" t="s">
        <v>1181</v>
      </c>
      <c t="s">
        <v>54</v>
      </c>
      <c t="s">
        <v>1181</v>
      </c>
      <c t="s">
        <v>54</v>
      </c>
      <c t="s">
        <v>54</v>
      </c>
      <c t="s">
        <v>1181</v>
      </c>
    </row>
    <row>
      <c r="AG26" t="s">
        <v>1089</v>
      </c>
      <c t="s">
        <v>55</v>
      </c>
      <c t="s">
        <v>1089</v>
      </c>
      <c t="s">
        <v>55</v>
      </c>
      <c t="s">
        <v>55</v>
      </c>
      <c t="s">
        <v>1089</v>
      </c>
    </row>
    <row>
      <c r="AG27" t="s">
        <v>1090</v>
      </c>
      <c t="s">
        <v>318</v>
      </c>
      <c t="s">
        <v>1090</v>
      </c>
      <c t="s">
        <v>318</v>
      </c>
      <c t="s">
        <v>318</v>
      </c>
      <c t="s">
        <v>1090</v>
      </c>
    </row>
    <row>
      <c r="AG28" t="s">
        <v>884</v>
      </c>
      <c t="s">
        <v>885</v>
      </c>
      <c t="s">
        <v>884</v>
      </c>
      <c t="s">
        <v>885</v>
      </c>
      <c t="s">
        <v>885</v>
      </c>
      <c t="s">
        <v>884</v>
      </c>
    </row>
    <row>
      <c r="AG29" t="s">
        <v>955</v>
      </c>
      <c t="s">
        <v>1182</v>
      </c>
      <c t="s">
        <v>955</v>
      </c>
      <c t="s">
        <v>1182</v>
      </c>
      <c t="s">
        <v>1182</v>
      </c>
      <c t="s">
        <v>955</v>
      </c>
    </row>
    <row>
      <c r="AG30" t="s">
        <v>1183</v>
      </c>
      <c t="s">
        <v>302</v>
      </c>
      <c t="s">
        <v>1183</v>
      </c>
      <c t="s">
        <v>302</v>
      </c>
      <c t="s">
        <v>302</v>
      </c>
      <c t="s">
        <v>1183</v>
      </c>
    </row>
    <row>
      <c r="AG31" t="s">
        <v>503</v>
      </c>
      <c t="s">
        <v>1184</v>
      </c>
      <c t="s">
        <v>503</v>
      </c>
      <c t="s">
        <v>1184</v>
      </c>
      <c t="s">
        <v>1184</v>
      </c>
      <c t="s">
        <v>503</v>
      </c>
    </row>
    <row>
      <c r="AG32" t="s">
        <v>56</v>
      </c>
      <c t="s">
        <v>578</v>
      </c>
      <c t="s">
        <v>56</v>
      </c>
      <c t="s">
        <v>578</v>
      </c>
      <c t="s">
        <v>578</v>
      </c>
      <c t="s">
        <v>56</v>
      </c>
    </row>
    <row>
      <c r="AG33" t="s">
        <v>1185</v>
      </c>
      <c t="s">
        <v>364</v>
      </c>
      <c t="s">
        <v>1185</v>
      </c>
      <c t="s">
        <v>364</v>
      </c>
      <c t="s">
        <v>364</v>
      </c>
      <c t="s">
        <v>1185</v>
      </c>
    </row>
    <row>
      <c r="AG34" t="s">
        <v>126</v>
      </c>
      <c t="s">
        <v>709</v>
      </c>
      <c t="s">
        <v>126</v>
      </c>
      <c t="s">
        <v>709</v>
      </c>
      <c t="s">
        <v>709</v>
      </c>
      <c t="s">
        <v>126</v>
      </c>
    </row>
    <row>
      <c r="AG35" t="s">
        <v>426</v>
      </c>
      <c t="s">
        <v>427</v>
      </c>
      <c t="s">
        <v>426</v>
      </c>
      <c t="s">
        <v>427</v>
      </c>
      <c t="s">
        <v>427</v>
      </c>
      <c t="s">
        <v>426</v>
      </c>
    </row>
    <row>
      <c r="AG36" t="s">
        <v>956</v>
      </c>
      <c t="s">
        <v>886</v>
      </c>
      <c t="s">
        <v>956</v>
      </c>
      <c t="s">
        <v>886</v>
      </c>
      <c t="s">
        <v>886</v>
      </c>
      <c t="s">
        <v>956</v>
      </c>
    </row>
    <row>
      <c r="AG37" t="s">
        <v>127</v>
      </c>
      <c t="s">
        <v>654</v>
      </c>
      <c t="s">
        <v>127</v>
      </c>
      <c t="s">
        <v>654</v>
      </c>
      <c t="s">
        <v>654</v>
      </c>
      <c t="s">
        <v>127</v>
      </c>
    </row>
    <row>
      <c r="AG38" t="s">
        <v>957</v>
      </c>
      <c t="s">
        <v>365</v>
      </c>
      <c t="s">
        <v>957</v>
      </c>
      <c t="s">
        <v>365</v>
      </c>
      <c t="s">
        <v>365</v>
      </c>
      <c t="s">
        <v>957</v>
      </c>
    </row>
    <row>
      <c r="AG39" t="s">
        <v>1010</v>
      </c>
      <c t="s">
        <v>887</v>
      </c>
      <c t="s">
        <v>1010</v>
      </c>
      <c t="s">
        <v>887</v>
      </c>
      <c t="s">
        <v>887</v>
      </c>
      <c t="s">
        <v>1010</v>
      </c>
    </row>
    <row>
      <c r="AG40" t="s">
        <v>57</v>
      </c>
      <c t="s">
        <v>366</v>
      </c>
      <c t="s">
        <v>57</v>
      </c>
      <c t="s">
        <v>366</v>
      </c>
      <c t="s">
        <v>366</v>
      </c>
      <c t="s">
        <v>57</v>
      </c>
    </row>
    <row>
      <c r="AG41" t="s">
        <v>888</v>
      </c>
      <c t="s">
        <v>579</v>
      </c>
      <c t="s">
        <v>888</v>
      </c>
      <c t="s">
        <v>579</v>
      </c>
      <c t="s">
        <v>579</v>
      </c>
      <c t="s">
        <v>888</v>
      </c>
    </row>
    <row>
      <c r="AG42" t="s">
        <v>655</v>
      </c>
      <c t="s">
        <v>889</v>
      </c>
      <c t="s">
        <v>655</v>
      </c>
      <c t="s">
        <v>889</v>
      </c>
      <c t="s">
        <v>889</v>
      </c>
      <c t="s">
        <v>655</v>
      </c>
    </row>
    <row>
      <c r="AG43" t="s">
        <v>58</v>
      </c>
      <c t="s">
        <v>128</v>
      </c>
      <c t="s">
        <v>58</v>
      </c>
      <c t="s">
        <v>128</v>
      </c>
      <c t="s">
        <v>128</v>
      </c>
      <c t="s">
        <v>58</v>
      </c>
    </row>
    <row>
      <c r="AG44" t="s">
        <v>95</v>
      </c>
      <c t="s">
        <v>793</v>
      </c>
      <c t="s">
        <v>95</v>
      </c>
      <c t="s">
        <v>793</v>
      </c>
      <c t="s">
        <v>793</v>
      </c>
      <c t="s">
        <v>95</v>
      </c>
    </row>
    <row>
      <c r="AG45" t="s">
        <v>958</v>
      </c>
      <c t="s">
        <v>129</v>
      </c>
      <c t="s">
        <v>958</v>
      </c>
      <c t="s">
        <v>129</v>
      </c>
      <c t="s">
        <v>129</v>
      </c>
      <c t="s">
        <v>958</v>
      </c>
    </row>
    <row>
      <c r="AG46" t="s">
        <v>580</v>
      </c>
      <c t="s">
        <v>504</v>
      </c>
      <c t="s">
        <v>580</v>
      </c>
      <c t="s">
        <v>504</v>
      </c>
      <c t="s">
        <v>504</v>
      </c>
      <c t="s">
        <v>580</v>
      </c>
    </row>
    <row>
      <c r="AG47" t="s">
        <v>505</v>
      </c>
      <c t="s">
        <v>367</v>
      </c>
      <c t="s">
        <v>505</v>
      </c>
      <c t="s">
        <v>367</v>
      </c>
      <c t="s">
        <v>367</v>
      </c>
      <c t="s">
        <v>505</v>
      </c>
    </row>
    <row>
      <c r="AG48" t="s">
        <v>959</v>
      </c>
      <c t="s">
        <v>428</v>
      </c>
      <c t="s">
        <v>959</v>
      </c>
      <c t="s">
        <v>428</v>
      </c>
      <c t="s">
        <v>428</v>
      </c>
      <c t="s">
        <v>959</v>
      </c>
    </row>
    <row>
      <c r="AG49" t="s">
        <v>303</v>
      </c>
      <c t="s">
        <v>207</v>
      </c>
      <c t="s">
        <v>303</v>
      </c>
      <c t="s">
        <v>207</v>
      </c>
      <c t="s">
        <v>207</v>
      </c>
      <c t="s">
        <v>303</v>
      </c>
    </row>
    <row>
      <c r="AG50" t="s">
        <v>656</v>
      </c>
      <c t="s">
        <v>59</v>
      </c>
      <c t="s">
        <v>656</v>
      </c>
      <c t="s">
        <v>59</v>
      </c>
      <c t="s">
        <v>59</v>
      </c>
      <c t="s">
        <v>656</v>
      </c>
    </row>
    <row>
      <c r="AG51" t="s">
        <v>368</v>
      </c>
      <c t="s">
        <v>130</v>
      </c>
      <c t="s">
        <v>368</v>
      </c>
      <c t="s">
        <v>130</v>
      </c>
      <c t="s">
        <v>130</v>
      </c>
      <c t="s">
        <v>368</v>
      </c>
    </row>
    <row>
      <c r="AG52" t="s">
        <v>890</v>
      </c>
      <c t="s">
        <v>506</v>
      </c>
      <c t="s">
        <v>890</v>
      </c>
      <c t="s">
        <v>506</v>
      </c>
      <c t="s">
        <v>506</v>
      </c>
      <c t="s">
        <v>890</v>
      </c>
    </row>
    <row>
      <c r="AG53" t="s">
        <v>304</v>
      </c>
      <c t="s">
        <v>208</v>
      </c>
      <c t="s">
        <v>304</v>
      </c>
      <c t="s">
        <v>208</v>
      </c>
      <c t="s">
        <v>208</v>
      </c>
      <c t="s">
        <v>304</v>
      </c>
    </row>
    <row>
      <c r="AG54" t="s">
        <v>60</v>
      </c>
      <c t="s">
        <v>1091</v>
      </c>
      <c t="s">
        <v>60</v>
      </c>
      <c t="s">
        <v>1091</v>
      </c>
      <c t="s">
        <v>1091</v>
      </c>
      <c t="s">
        <v>60</v>
      </c>
    </row>
    <row>
      <c r="AG55" t="s">
        <v>369</v>
      </c>
      <c t="s">
        <v>1186</v>
      </c>
      <c t="s">
        <v>369</v>
      </c>
      <c t="s">
        <v>1186</v>
      </c>
      <c t="s">
        <v>1186</v>
      </c>
      <c t="s">
        <v>369</v>
      </c>
    </row>
    <row>
      <c r="AG56" t="s">
        <v>305</v>
      </c>
      <c t="s">
        <v>131</v>
      </c>
      <c t="s">
        <v>305</v>
      </c>
      <c t="s">
        <v>131</v>
      </c>
      <c t="s">
        <v>131</v>
      </c>
      <c t="s">
        <v>305</v>
      </c>
    </row>
    <row>
      <c r="AG57" t="s">
        <v>61</v>
      </c>
      <c t="s">
        <v>129</v>
      </c>
      <c t="s">
        <v>61</v>
      </c>
      <c t="s">
        <v>129</v>
      </c>
      <c t="s">
        <v>129</v>
      </c>
      <c t="s">
        <v>61</v>
      </c>
    </row>
    <row>
      <c r="AG58" t="s">
        <v>429</v>
      </c>
      <c t="s">
        <v>370</v>
      </c>
      <c t="s">
        <v>429</v>
      </c>
      <c t="s">
        <v>370</v>
      </c>
      <c t="s">
        <v>370</v>
      </c>
      <c t="s">
        <v>429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