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S:\accounting\Acshare\STAT\Investments\2021\"/>
    </mc:Choice>
  </mc:AlternateContent>
  <xr:revisionPtr revIDLastSave="0" documentId="8_{1D911D2E-BA3F-427D-83B1-52D1A1E355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FAC_2021-Q3_SCDPT3" sheetId="1" r:id="rId1"/>
    <sheet name="GFAC_2021-Q3_SCDPT4" sheetId="2" r:id="rId2"/>
  </sheets>
  <definedNames>
    <definedName name="SCDPT3_0500000_Range" localSheetId="0">'GFAC_2021-Q3_SCDPT3'!$B$7:$T$9</definedName>
    <definedName name="SCDPT3_0599999_7" localSheetId="0">'GFAC_2021-Q3_SCDPT3'!$I$10</definedName>
    <definedName name="SCDPT3_0599999_8" localSheetId="0">'GFAC_2021-Q3_SCDPT3'!$J$10</definedName>
    <definedName name="SCDPT3_0599999_9" localSheetId="0">'GFAC_2021-Q3_SCDPT3'!$K$10</definedName>
    <definedName name="SCDPT3_05BEGIN_1" localSheetId="0">'GFAC_2021-Q3_SCDPT3'!$C$7</definedName>
    <definedName name="SCDPT3_05BEGIN_10.01" localSheetId="0">'GFAC_2021-Q3_SCDPT3'!$L$7</definedName>
    <definedName name="SCDPT3_05BEGIN_10.02" localSheetId="0">'GFAC_2021-Q3_SCDPT3'!$M$7</definedName>
    <definedName name="SCDPT3_05BEGIN_10.03" localSheetId="0">'GFAC_2021-Q3_SCDPT3'!$N$7</definedName>
    <definedName name="SCDPT3_05BEGIN_11" localSheetId="0">'GFAC_2021-Q3_SCDPT3'!$O$7</definedName>
    <definedName name="SCDPT3_05BEGIN_12" localSheetId="0">'GFAC_2021-Q3_SCDPT3'!$P$7</definedName>
    <definedName name="SCDPT3_05BEGIN_13" localSheetId="0">'GFAC_2021-Q3_SCDPT3'!$Q$7</definedName>
    <definedName name="SCDPT3_05BEGIN_14" localSheetId="0">'GFAC_2021-Q3_SCDPT3'!$R$7</definedName>
    <definedName name="SCDPT3_05BEGIN_15" localSheetId="0">'GFAC_2021-Q3_SCDPT3'!$S$7</definedName>
    <definedName name="SCDPT3_05BEGIN_16" localSheetId="0">'GFAC_2021-Q3_SCDPT3'!$T$7</definedName>
    <definedName name="SCDPT3_05BEGIN_2" localSheetId="0">'GFAC_2021-Q3_SCDPT3'!$D$7</definedName>
    <definedName name="SCDPT3_05BEGIN_3" localSheetId="0">'GFAC_2021-Q3_SCDPT3'!$E$7</definedName>
    <definedName name="SCDPT3_05BEGIN_4" localSheetId="0">'GFAC_2021-Q3_SCDPT3'!$F$7</definedName>
    <definedName name="SCDPT3_05BEGIN_5" localSheetId="0">'GFAC_2021-Q3_SCDPT3'!$G$7</definedName>
    <definedName name="SCDPT3_05BEGIN_6" localSheetId="0">'GFAC_2021-Q3_SCDPT3'!$H$7</definedName>
    <definedName name="SCDPT3_05BEGIN_7" localSheetId="0">'GFAC_2021-Q3_SCDPT3'!$I$7</definedName>
    <definedName name="SCDPT3_05BEGIN_8" localSheetId="0">'GFAC_2021-Q3_SCDPT3'!$J$7</definedName>
    <definedName name="SCDPT3_05BEGIN_9" localSheetId="0">'GFAC_2021-Q3_SCDPT3'!$K$7</definedName>
    <definedName name="SCDPT3_05ENDIN_10.01" localSheetId="0">'GFAC_2021-Q3_SCDPT3'!$L$9</definedName>
    <definedName name="SCDPT3_05ENDIN_10.02" localSheetId="0">'GFAC_2021-Q3_SCDPT3'!$M$9</definedName>
    <definedName name="SCDPT3_05ENDIN_10.03" localSheetId="0">'GFAC_2021-Q3_SCDPT3'!$N$9</definedName>
    <definedName name="SCDPT3_05ENDIN_11" localSheetId="0">'GFAC_2021-Q3_SCDPT3'!$O$9</definedName>
    <definedName name="SCDPT3_05ENDIN_12" localSheetId="0">'GFAC_2021-Q3_SCDPT3'!$P$9</definedName>
    <definedName name="SCDPT3_05ENDIN_13" localSheetId="0">'GFAC_2021-Q3_SCDPT3'!$Q$9</definedName>
    <definedName name="SCDPT3_05ENDIN_14" localSheetId="0">'GFAC_2021-Q3_SCDPT3'!$R$9</definedName>
    <definedName name="SCDPT3_05ENDIN_15" localSheetId="0">'GFAC_2021-Q3_SCDPT3'!$S$9</definedName>
    <definedName name="SCDPT3_05ENDIN_16" localSheetId="0">'GFAC_2021-Q3_SCDPT3'!$T$9</definedName>
    <definedName name="SCDPT3_05ENDIN_2" localSheetId="0">'GFAC_2021-Q3_SCDPT3'!$D$9</definedName>
    <definedName name="SCDPT3_05ENDIN_3" localSheetId="0">'GFAC_2021-Q3_SCDPT3'!$E$9</definedName>
    <definedName name="SCDPT3_05ENDIN_4" localSheetId="0">'GFAC_2021-Q3_SCDPT3'!$F$9</definedName>
    <definedName name="SCDPT3_05ENDIN_5" localSheetId="0">'GFAC_2021-Q3_SCDPT3'!$G$9</definedName>
    <definedName name="SCDPT3_05ENDIN_6" localSheetId="0">'GFAC_2021-Q3_SCDPT3'!$H$9</definedName>
    <definedName name="SCDPT3_05ENDIN_7" localSheetId="0">'GFAC_2021-Q3_SCDPT3'!$I$9</definedName>
    <definedName name="SCDPT3_05ENDIN_8" localSheetId="0">'GFAC_2021-Q3_SCDPT3'!$J$9</definedName>
    <definedName name="SCDPT3_05ENDIN_9" localSheetId="0">'GFAC_2021-Q3_SCDPT3'!$K$9</definedName>
    <definedName name="SCDPT3_1000000_Range" localSheetId="0">'GFAC_2021-Q3_SCDPT3'!$B$11:$T$13</definedName>
    <definedName name="SCDPT3_1099999_7" localSheetId="0">'GFAC_2021-Q3_SCDPT3'!$I$14</definedName>
    <definedName name="SCDPT3_1099999_8" localSheetId="0">'GFAC_2021-Q3_SCDPT3'!$J$14</definedName>
    <definedName name="SCDPT3_1099999_9" localSheetId="0">'GFAC_2021-Q3_SCDPT3'!$K$14</definedName>
    <definedName name="SCDPT3_10BEGIN_1" localSheetId="0">'GFAC_2021-Q3_SCDPT3'!$C$11</definedName>
    <definedName name="SCDPT3_10BEGIN_10.01" localSheetId="0">'GFAC_2021-Q3_SCDPT3'!$L$11</definedName>
    <definedName name="SCDPT3_10BEGIN_10.02" localSheetId="0">'GFAC_2021-Q3_SCDPT3'!$M$11</definedName>
    <definedName name="SCDPT3_10BEGIN_10.03" localSheetId="0">'GFAC_2021-Q3_SCDPT3'!$N$11</definedName>
    <definedName name="SCDPT3_10BEGIN_11" localSheetId="0">'GFAC_2021-Q3_SCDPT3'!$O$11</definedName>
    <definedName name="SCDPT3_10BEGIN_12" localSheetId="0">'GFAC_2021-Q3_SCDPT3'!$P$11</definedName>
    <definedName name="SCDPT3_10BEGIN_13" localSheetId="0">'GFAC_2021-Q3_SCDPT3'!$Q$11</definedName>
    <definedName name="SCDPT3_10BEGIN_14" localSheetId="0">'GFAC_2021-Q3_SCDPT3'!$R$11</definedName>
    <definedName name="SCDPT3_10BEGIN_15" localSheetId="0">'GFAC_2021-Q3_SCDPT3'!$S$11</definedName>
    <definedName name="SCDPT3_10BEGIN_16" localSheetId="0">'GFAC_2021-Q3_SCDPT3'!$T$11</definedName>
    <definedName name="SCDPT3_10BEGIN_2" localSheetId="0">'GFAC_2021-Q3_SCDPT3'!$D$11</definedName>
    <definedName name="SCDPT3_10BEGIN_3" localSheetId="0">'GFAC_2021-Q3_SCDPT3'!$E$11</definedName>
    <definedName name="SCDPT3_10BEGIN_4" localSheetId="0">'GFAC_2021-Q3_SCDPT3'!$F$11</definedName>
    <definedName name="SCDPT3_10BEGIN_5" localSheetId="0">'GFAC_2021-Q3_SCDPT3'!$G$11</definedName>
    <definedName name="SCDPT3_10BEGIN_6" localSheetId="0">'GFAC_2021-Q3_SCDPT3'!$H$11</definedName>
    <definedName name="SCDPT3_10BEGIN_7" localSheetId="0">'GFAC_2021-Q3_SCDPT3'!$I$11</definedName>
    <definedName name="SCDPT3_10BEGIN_8" localSheetId="0">'GFAC_2021-Q3_SCDPT3'!$J$11</definedName>
    <definedName name="SCDPT3_10BEGIN_9" localSheetId="0">'GFAC_2021-Q3_SCDPT3'!$K$11</definedName>
    <definedName name="SCDPT3_10ENDIN_10.01" localSheetId="0">'GFAC_2021-Q3_SCDPT3'!$L$13</definedName>
    <definedName name="SCDPT3_10ENDIN_10.02" localSheetId="0">'GFAC_2021-Q3_SCDPT3'!$M$13</definedName>
    <definedName name="SCDPT3_10ENDIN_10.03" localSheetId="0">'GFAC_2021-Q3_SCDPT3'!$N$13</definedName>
    <definedName name="SCDPT3_10ENDIN_11" localSheetId="0">'GFAC_2021-Q3_SCDPT3'!$O$13</definedName>
    <definedName name="SCDPT3_10ENDIN_12" localSheetId="0">'GFAC_2021-Q3_SCDPT3'!$P$13</definedName>
    <definedName name="SCDPT3_10ENDIN_13" localSheetId="0">'GFAC_2021-Q3_SCDPT3'!$Q$13</definedName>
    <definedName name="SCDPT3_10ENDIN_14" localSheetId="0">'GFAC_2021-Q3_SCDPT3'!$R$13</definedName>
    <definedName name="SCDPT3_10ENDIN_15" localSheetId="0">'GFAC_2021-Q3_SCDPT3'!$S$13</definedName>
    <definedName name="SCDPT3_10ENDIN_16" localSheetId="0">'GFAC_2021-Q3_SCDPT3'!$T$13</definedName>
    <definedName name="SCDPT3_10ENDIN_2" localSheetId="0">'GFAC_2021-Q3_SCDPT3'!$D$13</definedName>
    <definedName name="SCDPT3_10ENDIN_3" localSheetId="0">'GFAC_2021-Q3_SCDPT3'!$E$13</definedName>
    <definedName name="SCDPT3_10ENDIN_4" localSheetId="0">'GFAC_2021-Q3_SCDPT3'!$F$13</definedName>
    <definedName name="SCDPT3_10ENDIN_5" localSheetId="0">'GFAC_2021-Q3_SCDPT3'!$G$13</definedName>
    <definedName name="SCDPT3_10ENDIN_6" localSheetId="0">'GFAC_2021-Q3_SCDPT3'!$H$13</definedName>
    <definedName name="SCDPT3_10ENDIN_7" localSheetId="0">'GFAC_2021-Q3_SCDPT3'!$I$13</definedName>
    <definedName name="SCDPT3_10ENDIN_8" localSheetId="0">'GFAC_2021-Q3_SCDPT3'!$J$13</definedName>
    <definedName name="SCDPT3_10ENDIN_9" localSheetId="0">'GFAC_2021-Q3_SCDPT3'!$K$13</definedName>
    <definedName name="SCDPT3_1700000_Range" localSheetId="0">'GFAC_2021-Q3_SCDPT3'!$B$15:$T$17</definedName>
    <definedName name="SCDPT3_1700001_1" localSheetId="0">'GFAC_2021-Q3_SCDPT3'!$C$16</definedName>
    <definedName name="SCDPT3_1700001_10.01" localSheetId="0">'GFAC_2021-Q3_SCDPT3'!$L$16</definedName>
    <definedName name="SCDPT3_1700001_10.02" localSheetId="0">'GFAC_2021-Q3_SCDPT3'!$M$16</definedName>
    <definedName name="SCDPT3_1700001_10.03" localSheetId="0">'GFAC_2021-Q3_SCDPT3'!$N$16</definedName>
    <definedName name="SCDPT3_1700001_11" localSheetId="0">'GFAC_2021-Q3_SCDPT3'!$O$16</definedName>
    <definedName name="SCDPT3_1700001_12" localSheetId="0">'GFAC_2021-Q3_SCDPT3'!$P$16</definedName>
    <definedName name="SCDPT3_1700001_13" localSheetId="0">'GFAC_2021-Q3_SCDPT3'!$Q$16</definedName>
    <definedName name="SCDPT3_1700001_14" localSheetId="0">'GFAC_2021-Q3_SCDPT3'!$R$16</definedName>
    <definedName name="SCDPT3_1700001_15" localSheetId="0">'GFAC_2021-Q3_SCDPT3'!$S$16</definedName>
    <definedName name="SCDPT3_1700001_16" localSheetId="0">'GFAC_2021-Q3_SCDPT3'!$T$16</definedName>
    <definedName name="SCDPT3_1700001_2" localSheetId="0">'GFAC_2021-Q3_SCDPT3'!$D$16</definedName>
    <definedName name="SCDPT3_1700001_3" localSheetId="0">'GFAC_2021-Q3_SCDPT3'!$E$16</definedName>
    <definedName name="SCDPT3_1700001_4" localSheetId="0">'GFAC_2021-Q3_SCDPT3'!$F$16</definedName>
    <definedName name="SCDPT3_1700001_5" localSheetId="0">'GFAC_2021-Q3_SCDPT3'!$G$16</definedName>
    <definedName name="SCDPT3_1700001_7" localSheetId="0">'GFAC_2021-Q3_SCDPT3'!$I$16</definedName>
    <definedName name="SCDPT3_1700001_8" localSheetId="0">'GFAC_2021-Q3_SCDPT3'!$J$16</definedName>
    <definedName name="SCDPT3_1700001_9" localSheetId="0">'GFAC_2021-Q3_SCDPT3'!$K$16</definedName>
    <definedName name="SCDPT3_1799999_7" localSheetId="0">'GFAC_2021-Q3_SCDPT3'!$I$18</definedName>
    <definedName name="SCDPT3_1799999_8" localSheetId="0">'GFAC_2021-Q3_SCDPT3'!$J$18</definedName>
    <definedName name="SCDPT3_1799999_9" localSheetId="0">'GFAC_2021-Q3_SCDPT3'!$K$18</definedName>
    <definedName name="SCDPT3_17BEGIN_1" localSheetId="0">'GFAC_2021-Q3_SCDPT3'!$C$15</definedName>
    <definedName name="SCDPT3_17BEGIN_10.01" localSheetId="0">'GFAC_2021-Q3_SCDPT3'!$L$15</definedName>
    <definedName name="SCDPT3_17BEGIN_10.02" localSheetId="0">'GFAC_2021-Q3_SCDPT3'!$M$15</definedName>
    <definedName name="SCDPT3_17BEGIN_10.03" localSheetId="0">'GFAC_2021-Q3_SCDPT3'!$N$15</definedName>
    <definedName name="SCDPT3_17BEGIN_11" localSheetId="0">'GFAC_2021-Q3_SCDPT3'!$O$15</definedName>
    <definedName name="SCDPT3_17BEGIN_12" localSheetId="0">'GFAC_2021-Q3_SCDPT3'!$P$15</definedName>
    <definedName name="SCDPT3_17BEGIN_13" localSheetId="0">'GFAC_2021-Q3_SCDPT3'!$Q$15</definedName>
    <definedName name="SCDPT3_17BEGIN_14" localSheetId="0">'GFAC_2021-Q3_SCDPT3'!$R$15</definedName>
    <definedName name="SCDPT3_17BEGIN_15" localSheetId="0">'GFAC_2021-Q3_SCDPT3'!$S$15</definedName>
    <definedName name="SCDPT3_17BEGIN_16" localSheetId="0">'GFAC_2021-Q3_SCDPT3'!$T$15</definedName>
    <definedName name="SCDPT3_17BEGIN_2" localSheetId="0">'GFAC_2021-Q3_SCDPT3'!$D$15</definedName>
    <definedName name="SCDPT3_17BEGIN_3" localSheetId="0">'GFAC_2021-Q3_SCDPT3'!$E$15</definedName>
    <definedName name="SCDPT3_17BEGIN_4" localSheetId="0">'GFAC_2021-Q3_SCDPT3'!$F$15</definedName>
    <definedName name="SCDPT3_17BEGIN_5" localSheetId="0">'GFAC_2021-Q3_SCDPT3'!$G$15</definedName>
    <definedName name="SCDPT3_17BEGIN_6" localSheetId="0">'GFAC_2021-Q3_SCDPT3'!$H$15</definedName>
    <definedName name="SCDPT3_17BEGIN_7" localSheetId="0">'GFAC_2021-Q3_SCDPT3'!$I$15</definedName>
    <definedName name="SCDPT3_17BEGIN_8" localSheetId="0">'GFAC_2021-Q3_SCDPT3'!$J$15</definedName>
    <definedName name="SCDPT3_17BEGIN_9" localSheetId="0">'GFAC_2021-Q3_SCDPT3'!$K$15</definedName>
    <definedName name="SCDPT3_17ENDIN_10.01" localSheetId="0">'GFAC_2021-Q3_SCDPT3'!$L$17</definedName>
    <definedName name="SCDPT3_17ENDIN_10.02" localSheetId="0">'GFAC_2021-Q3_SCDPT3'!$M$17</definedName>
    <definedName name="SCDPT3_17ENDIN_10.03" localSheetId="0">'GFAC_2021-Q3_SCDPT3'!$N$17</definedName>
    <definedName name="SCDPT3_17ENDIN_11" localSheetId="0">'GFAC_2021-Q3_SCDPT3'!$O$17</definedName>
    <definedName name="SCDPT3_17ENDIN_12" localSheetId="0">'GFAC_2021-Q3_SCDPT3'!$P$17</definedName>
    <definedName name="SCDPT3_17ENDIN_13" localSheetId="0">'GFAC_2021-Q3_SCDPT3'!$Q$17</definedName>
    <definedName name="SCDPT3_17ENDIN_14" localSheetId="0">'GFAC_2021-Q3_SCDPT3'!$R$17</definedName>
    <definedName name="SCDPT3_17ENDIN_15" localSheetId="0">'GFAC_2021-Q3_SCDPT3'!$S$17</definedName>
    <definedName name="SCDPT3_17ENDIN_16" localSheetId="0">'GFAC_2021-Q3_SCDPT3'!$T$17</definedName>
    <definedName name="SCDPT3_17ENDIN_2" localSheetId="0">'GFAC_2021-Q3_SCDPT3'!$D$17</definedName>
    <definedName name="SCDPT3_17ENDIN_3" localSheetId="0">'GFAC_2021-Q3_SCDPT3'!$E$17</definedName>
    <definedName name="SCDPT3_17ENDIN_4" localSheetId="0">'GFAC_2021-Q3_SCDPT3'!$F$17</definedName>
    <definedName name="SCDPT3_17ENDIN_5" localSheetId="0">'GFAC_2021-Q3_SCDPT3'!$G$17</definedName>
    <definedName name="SCDPT3_17ENDIN_6" localSheetId="0">'GFAC_2021-Q3_SCDPT3'!$H$17</definedName>
    <definedName name="SCDPT3_17ENDIN_7" localSheetId="0">'GFAC_2021-Q3_SCDPT3'!$I$17</definedName>
    <definedName name="SCDPT3_17ENDIN_8" localSheetId="0">'GFAC_2021-Q3_SCDPT3'!$J$17</definedName>
    <definedName name="SCDPT3_17ENDIN_9" localSheetId="0">'GFAC_2021-Q3_SCDPT3'!$K$17</definedName>
    <definedName name="SCDPT3_2400000_Range" localSheetId="0">'GFAC_2021-Q3_SCDPT3'!$B$19:$T$21</definedName>
    <definedName name="SCDPT3_2499999_7" localSheetId="0">'GFAC_2021-Q3_SCDPT3'!$I$22</definedName>
    <definedName name="SCDPT3_2499999_8" localSheetId="0">'GFAC_2021-Q3_SCDPT3'!$J$22</definedName>
    <definedName name="SCDPT3_2499999_9" localSheetId="0">'GFAC_2021-Q3_SCDPT3'!$K$22</definedName>
    <definedName name="SCDPT3_24BEGIN_1" localSheetId="0">'GFAC_2021-Q3_SCDPT3'!$C$19</definedName>
    <definedName name="SCDPT3_24BEGIN_10.01" localSheetId="0">'GFAC_2021-Q3_SCDPT3'!$L$19</definedName>
    <definedName name="SCDPT3_24BEGIN_10.02" localSheetId="0">'GFAC_2021-Q3_SCDPT3'!$M$19</definedName>
    <definedName name="SCDPT3_24BEGIN_10.03" localSheetId="0">'GFAC_2021-Q3_SCDPT3'!$N$19</definedName>
    <definedName name="SCDPT3_24BEGIN_11" localSheetId="0">'GFAC_2021-Q3_SCDPT3'!$O$19</definedName>
    <definedName name="SCDPT3_24BEGIN_12" localSheetId="0">'GFAC_2021-Q3_SCDPT3'!$P$19</definedName>
    <definedName name="SCDPT3_24BEGIN_13" localSheetId="0">'GFAC_2021-Q3_SCDPT3'!$Q$19</definedName>
    <definedName name="SCDPT3_24BEGIN_14" localSheetId="0">'GFAC_2021-Q3_SCDPT3'!$R$19</definedName>
    <definedName name="SCDPT3_24BEGIN_15" localSheetId="0">'GFAC_2021-Q3_SCDPT3'!$S$19</definedName>
    <definedName name="SCDPT3_24BEGIN_16" localSheetId="0">'GFAC_2021-Q3_SCDPT3'!$T$19</definedName>
    <definedName name="SCDPT3_24BEGIN_2" localSheetId="0">'GFAC_2021-Q3_SCDPT3'!$D$19</definedName>
    <definedName name="SCDPT3_24BEGIN_3" localSheetId="0">'GFAC_2021-Q3_SCDPT3'!$E$19</definedName>
    <definedName name="SCDPT3_24BEGIN_4" localSheetId="0">'GFAC_2021-Q3_SCDPT3'!$F$19</definedName>
    <definedName name="SCDPT3_24BEGIN_5" localSheetId="0">'GFAC_2021-Q3_SCDPT3'!$G$19</definedName>
    <definedName name="SCDPT3_24BEGIN_6" localSheetId="0">'GFAC_2021-Q3_SCDPT3'!$H$19</definedName>
    <definedName name="SCDPT3_24BEGIN_7" localSheetId="0">'GFAC_2021-Q3_SCDPT3'!$I$19</definedName>
    <definedName name="SCDPT3_24BEGIN_8" localSheetId="0">'GFAC_2021-Q3_SCDPT3'!$J$19</definedName>
    <definedName name="SCDPT3_24BEGIN_9" localSheetId="0">'GFAC_2021-Q3_SCDPT3'!$K$19</definedName>
    <definedName name="SCDPT3_24ENDIN_10.01" localSheetId="0">'GFAC_2021-Q3_SCDPT3'!$L$21</definedName>
    <definedName name="SCDPT3_24ENDIN_10.02" localSheetId="0">'GFAC_2021-Q3_SCDPT3'!$M$21</definedName>
    <definedName name="SCDPT3_24ENDIN_10.03" localSheetId="0">'GFAC_2021-Q3_SCDPT3'!$N$21</definedName>
    <definedName name="SCDPT3_24ENDIN_11" localSheetId="0">'GFAC_2021-Q3_SCDPT3'!$O$21</definedName>
    <definedName name="SCDPT3_24ENDIN_12" localSheetId="0">'GFAC_2021-Q3_SCDPT3'!$P$21</definedName>
    <definedName name="SCDPT3_24ENDIN_13" localSheetId="0">'GFAC_2021-Q3_SCDPT3'!$Q$21</definedName>
    <definedName name="SCDPT3_24ENDIN_14" localSheetId="0">'GFAC_2021-Q3_SCDPT3'!$R$21</definedName>
    <definedName name="SCDPT3_24ENDIN_15" localSheetId="0">'GFAC_2021-Q3_SCDPT3'!$S$21</definedName>
    <definedName name="SCDPT3_24ENDIN_16" localSheetId="0">'GFAC_2021-Q3_SCDPT3'!$T$21</definedName>
    <definedName name="SCDPT3_24ENDIN_2" localSheetId="0">'GFAC_2021-Q3_SCDPT3'!$D$21</definedName>
    <definedName name="SCDPT3_24ENDIN_3" localSheetId="0">'GFAC_2021-Q3_SCDPT3'!$E$21</definedName>
    <definedName name="SCDPT3_24ENDIN_4" localSheetId="0">'GFAC_2021-Q3_SCDPT3'!$F$21</definedName>
    <definedName name="SCDPT3_24ENDIN_5" localSheetId="0">'GFAC_2021-Q3_SCDPT3'!$G$21</definedName>
    <definedName name="SCDPT3_24ENDIN_6" localSheetId="0">'GFAC_2021-Q3_SCDPT3'!$H$21</definedName>
    <definedName name="SCDPT3_24ENDIN_7" localSheetId="0">'GFAC_2021-Q3_SCDPT3'!$I$21</definedName>
    <definedName name="SCDPT3_24ENDIN_8" localSheetId="0">'GFAC_2021-Q3_SCDPT3'!$J$21</definedName>
    <definedName name="SCDPT3_24ENDIN_9" localSheetId="0">'GFAC_2021-Q3_SCDPT3'!$K$21</definedName>
    <definedName name="SCDPT3_3100000_Range" localSheetId="0">'GFAC_2021-Q3_SCDPT3'!$B$23:$T$25</definedName>
    <definedName name="SCDPT3_3199999_7" localSheetId="0">'GFAC_2021-Q3_SCDPT3'!$I$26</definedName>
    <definedName name="SCDPT3_3199999_8" localSheetId="0">'GFAC_2021-Q3_SCDPT3'!$J$26</definedName>
    <definedName name="SCDPT3_3199999_9" localSheetId="0">'GFAC_2021-Q3_SCDPT3'!$K$26</definedName>
    <definedName name="SCDPT3_31BEGIN_1" localSheetId="0">'GFAC_2021-Q3_SCDPT3'!$C$23</definedName>
    <definedName name="SCDPT3_31BEGIN_10.01" localSheetId="0">'GFAC_2021-Q3_SCDPT3'!$L$23</definedName>
    <definedName name="SCDPT3_31BEGIN_10.02" localSheetId="0">'GFAC_2021-Q3_SCDPT3'!$M$23</definedName>
    <definedName name="SCDPT3_31BEGIN_10.03" localSheetId="0">'GFAC_2021-Q3_SCDPT3'!$N$23</definedName>
    <definedName name="SCDPT3_31BEGIN_11" localSheetId="0">'GFAC_2021-Q3_SCDPT3'!$O$23</definedName>
    <definedName name="SCDPT3_31BEGIN_12" localSheetId="0">'GFAC_2021-Q3_SCDPT3'!$P$23</definedName>
    <definedName name="SCDPT3_31BEGIN_13" localSheetId="0">'GFAC_2021-Q3_SCDPT3'!$Q$23</definedName>
    <definedName name="SCDPT3_31BEGIN_14" localSheetId="0">'GFAC_2021-Q3_SCDPT3'!$R$23</definedName>
    <definedName name="SCDPT3_31BEGIN_15" localSheetId="0">'GFAC_2021-Q3_SCDPT3'!$S$23</definedName>
    <definedName name="SCDPT3_31BEGIN_16" localSheetId="0">'GFAC_2021-Q3_SCDPT3'!$T$23</definedName>
    <definedName name="SCDPT3_31BEGIN_2" localSheetId="0">'GFAC_2021-Q3_SCDPT3'!$D$23</definedName>
    <definedName name="SCDPT3_31BEGIN_3" localSheetId="0">'GFAC_2021-Q3_SCDPT3'!$E$23</definedName>
    <definedName name="SCDPT3_31BEGIN_4" localSheetId="0">'GFAC_2021-Q3_SCDPT3'!$F$23</definedName>
    <definedName name="SCDPT3_31BEGIN_5" localSheetId="0">'GFAC_2021-Q3_SCDPT3'!$G$23</definedName>
    <definedName name="SCDPT3_31BEGIN_6" localSheetId="0">'GFAC_2021-Q3_SCDPT3'!$H$23</definedName>
    <definedName name="SCDPT3_31BEGIN_7" localSheetId="0">'GFAC_2021-Q3_SCDPT3'!$I$23</definedName>
    <definedName name="SCDPT3_31BEGIN_8" localSheetId="0">'GFAC_2021-Q3_SCDPT3'!$J$23</definedName>
    <definedName name="SCDPT3_31BEGIN_9" localSheetId="0">'GFAC_2021-Q3_SCDPT3'!$K$23</definedName>
    <definedName name="SCDPT3_31ENDIN_10.01" localSheetId="0">'GFAC_2021-Q3_SCDPT3'!$L$25</definedName>
    <definedName name="SCDPT3_31ENDIN_10.02" localSheetId="0">'GFAC_2021-Q3_SCDPT3'!$M$25</definedName>
    <definedName name="SCDPT3_31ENDIN_10.03" localSheetId="0">'GFAC_2021-Q3_SCDPT3'!$N$25</definedName>
    <definedName name="SCDPT3_31ENDIN_11" localSheetId="0">'GFAC_2021-Q3_SCDPT3'!$O$25</definedName>
    <definedName name="SCDPT3_31ENDIN_12" localSheetId="0">'GFAC_2021-Q3_SCDPT3'!$P$25</definedName>
    <definedName name="SCDPT3_31ENDIN_13" localSheetId="0">'GFAC_2021-Q3_SCDPT3'!$Q$25</definedName>
    <definedName name="SCDPT3_31ENDIN_14" localSheetId="0">'GFAC_2021-Q3_SCDPT3'!$R$25</definedName>
    <definedName name="SCDPT3_31ENDIN_15" localSheetId="0">'GFAC_2021-Q3_SCDPT3'!$S$25</definedName>
    <definedName name="SCDPT3_31ENDIN_16" localSheetId="0">'GFAC_2021-Q3_SCDPT3'!$T$25</definedName>
    <definedName name="SCDPT3_31ENDIN_2" localSheetId="0">'GFAC_2021-Q3_SCDPT3'!$D$25</definedName>
    <definedName name="SCDPT3_31ENDIN_3" localSheetId="0">'GFAC_2021-Q3_SCDPT3'!$E$25</definedName>
    <definedName name="SCDPT3_31ENDIN_4" localSheetId="0">'GFAC_2021-Q3_SCDPT3'!$F$25</definedName>
    <definedName name="SCDPT3_31ENDIN_5" localSheetId="0">'GFAC_2021-Q3_SCDPT3'!$G$25</definedName>
    <definedName name="SCDPT3_31ENDIN_6" localSheetId="0">'GFAC_2021-Q3_SCDPT3'!$H$25</definedName>
    <definedName name="SCDPT3_31ENDIN_7" localSheetId="0">'GFAC_2021-Q3_SCDPT3'!$I$25</definedName>
    <definedName name="SCDPT3_31ENDIN_8" localSheetId="0">'GFAC_2021-Q3_SCDPT3'!$J$25</definedName>
    <definedName name="SCDPT3_31ENDIN_9" localSheetId="0">'GFAC_2021-Q3_SCDPT3'!$K$25</definedName>
    <definedName name="SCDPT3_3800000_Range" localSheetId="0">'GFAC_2021-Q3_SCDPT3'!$B$27:$T$31</definedName>
    <definedName name="SCDPT3_3800001_1" localSheetId="0">'GFAC_2021-Q3_SCDPT3'!$C$28</definedName>
    <definedName name="SCDPT3_3800001_10.01" localSheetId="0">'GFAC_2021-Q3_SCDPT3'!$L$28</definedName>
    <definedName name="SCDPT3_3800001_10.02" localSheetId="0">'GFAC_2021-Q3_SCDPT3'!$M$28</definedName>
    <definedName name="SCDPT3_3800001_10.03" localSheetId="0">'GFAC_2021-Q3_SCDPT3'!$N$28</definedName>
    <definedName name="SCDPT3_3800001_12" localSheetId="0">'GFAC_2021-Q3_SCDPT3'!$P$28</definedName>
    <definedName name="SCDPT3_3800001_13" localSheetId="0">'GFAC_2021-Q3_SCDPT3'!$Q$28</definedName>
    <definedName name="SCDPT3_3800001_14" localSheetId="0">'GFAC_2021-Q3_SCDPT3'!$R$28</definedName>
    <definedName name="SCDPT3_3800001_15" localSheetId="0">'GFAC_2021-Q3_SCDPT3'!$S$28</definedName>
    <definedName name="SCDPT3_3800001_16" localSheetId="0">'GFAC_2021-Q3_SCDPT3'!$T$28</definedName>
    <definedName name="SCDPT3_3800001_2" localSheetId="0">'GFAC_2021-Q3_SCDPT3'!$D$28</definedName>
    <definedName name="SCDPT3_3800001_3" localSheetId="0">'GFAC_2021-Q3_SCDPT3'!$E$28</definedName>
    <definedName name="SCDPT3_3800001_4" localSheetId="0">'GFAC_2021-Q3_SCDPT3'!$F$28</definedName>
    <definedName name="SCDPT3_3800001_5" localSheetId="0">'GFAC_2021-Q3_SCDPT3'!$G$28</definedName>
    <definedName name="SCDPT3_3800001_7" localSheetId="0">'GFAC_2021-Q3_SCDPT3'!$I$28</definedName>
    <definedName name="SCDPT3_3800001_8" localSheetId="0">'GFAC_2021-Q3_SCDPT3'!$J$28</definedName>
    <definedName name="SCDPT3_3800001_9" localSheetId="0">'GFAC_2021-Q3_SCDPT3'!$K$28</definedName>
    <definedName name="SCDPT3_3899999_7" localSheetId="0">'GFAC_2021-Q3_SCDPT3'!$I$32</definedName>
    <definedName name="SCDPT3_3899999_8" localSheetId="0">'GFAC_2021-Q3_SCDPT3'!$J$32</definedName>
    <definedName name="SCDPT3_3899999_9" localSheetId="0">'GFAC_2021-Q3_SCDPT3'!$K$32</definedName>
    <definedName name="SCDPT3_38BEGIN_1" localSheetId="0">'GFAC_2021-Q3_SCDPT3'!$C$27</definedName>
    <definedName name="SCDPT3_38BEGIN_10.01" localSheetId="0">'GFAC_2021-Q3_SCDPT3'!$L$27</definedName>
    <definedName name="SCDPT3_38BEGIN_10.02" localSheetId="0">'GFAC_2021-Q3_SCDPT3'!$M$27</definedName>
    <definedName name="SCDPT3_38BEGIN_10.03" localSheetId="0">'GFAC_2021-Q3_SCDPT3'!$N$27</definedName>
    <definedName name="SCDPT3_38BEGIN_11" localSheetId="0">'GFAC_2021-Q3_SCDPT3'!$O$27</definedName>
    <definedName name="SCDPT3_38BEGIN_12" localSheetId="0">'GFAC_2021-Q3_SCDPT3'!$P$27</definedName>
    <definedName name="SCDPT3_38BEGIN_13" localSheetId="0">'GFAC_2021-Q3_SCDPT3'!$Q$27</definedName>
    <definedName name="SCDPT3_38BEGIN_14" localSheetId="0">'GFAC_2021-Q3_SCDPT3'!$R$27</definedName>
    <definedName name="SCDPT3_38BEGIN_15" localSheetId="0">'GFAC_2021-Q3_SCDPT3'!$S$27</definedName>
    <definedName name="SCDPT3_38BEGIN_16" localSheetId="0">'GFAC_2021-Q3_SCDPT3'!$T$27</definedName>
    <definedName name="SCDPT3_38BEGIN_2" localSheetId="0">'GFAC_2021-Q3_SCDPT3'!$D$27</definedName>
    <definedName name="SCDPT3_38BEGIN_3" localSheetId="0">'GFAC_2021-Q3_SCDPT3'!$E$27</definedName>
    <definedName name="SCDPT3_38BEGIN_4" localSheetId="0">'GFAC_2021-Q3_SCDPT3'!$F$27</definedName>
    <definedName name="SCDPT3_38BEGIN_5" localSheetId="0">'GFAC_2021-Q3_SCDPT3'!$G$27</definedName>
    <definedName name="SCDPT3_38BEGIN_6" localSheetId="0">'GFAC_2021-Q3_SCDPT3'!$H$27</definedName>
    <definedName name="SCDPT3_38BEGIN_7" localSheetId="0">'GFAC_2021-Q3_SCDPT3'!$I$27</definedName>
    <definedName name="SCDPT3_38BEGIN_8" localSheetId="0">'GFAC_2021-Q3_SCDPT3'!$J$27</definedName>
    <definedName name="SCDPT3_38BEGIN_9" localSheetId="0">'GFAC_2021-Q3_SCDPT3'!$K$27</definedName>
    <definedName name="SCDPT3_38ENDIN_10.01" localSheetId="0">'GFAC_2021-Q3_SCDPT3'!$L$31</definedName>
    <definedName name="SCDPT3_38ENDIN_10.02" localSheetId="0">'GFAC_2021-Q3_SCDPT3'!$M$31</definedName>
    <definedName name="SCDPT3_38ENDIN_10.03" localSheetId="0">'GFAC_2021-Q3_SCDPT3'!$N$31</definedName>
    <definedName name="SCDPT3_38ENDIN_11" localSheetId="0">'GFAC_2021-Q3_SCDPT3'!$O$31</definedName>
    <definedName name="SCDPT3_38ENDIN_12" localSheetId="0">'GFAC_2021-Q3_SCDPT3'!$P$31</definedName>
    <definedName name="SCDPT3_38ENDIN_13" localSheetId="0">'GFAC_2021-Q3_SCDPT3'!$Q$31</definedName>
    <definedName name="SCDPT3_38ENDIN_14" localSheetId="0">'GFAC_2021-Q3_SCDPT3'!$R$31</definedName>
    <definedName name="SCDPT3_38ENDIN_15" localSheetId="0">'GFAC_2021-Q3_SCDPT3'!$S$31</definedName>
    <definedName name="SCDPT3_38ENDIN_16" localSheetId="0">'GFAC_2021-Q3_SCDPT3'!$T$31</definedName>
    <definedName name="SCDPT3_38ENDIN_2" localSheetId="0">'GFAC_2021-Q3_SCDPT3'!$D$31</definedName>
    <definedName name="SCDPT3_38ENDIN_3" localSheetId="0">'GFAC_2021-Q3_SCDPT3'!$E$31</definedName>
    <definedName name="SCDPT3_38ENDIN_4" localSheetId="0">'GFAC_2021-Q3_SCDPT3'!$F$31</definedName>
    <definedName name="SCDPT3_38ENDIN_5" localSheetId="0">'GFAC_2021-Q3_SCDPT3'!$G$31</definedName>
    <definedName name="SCDPT3_38ENDIN_6" localSheetId="0">'GFAC_2021-Q3_SCDPT3'!$H$31</definedName>
    <definedName name="SCDPT3_38ENDIN_7" localSheetId="0">'GFAC_2021-Q3_SCDPT3'!$I$31</definedName>
    <definedName name="SCDPT3_38ENDIN_8" localSheetId="0">'GFAC_2021-Q3_SCDPT3'!$J$31</definedName>
    <definedName name="SCDPT3_38ENDIN_9" localSheetId="0">'GFAC_2021-Q3_SCDPT3'!$K$31</definedName>
    <definedName name="SCDPT3_4800000_Range" localSheetId="0">'GFAC_2021-Q3_SCDPT3'!$B$33:$T$35</definedName>
    <definedName name="SCDPT3_4899999_7" localSheetId="0">'GFAC_2021-Q3_SCDPT3'!$I$36</definedName>
    <definedName name="SCDPT3_4899999_8" localSheetId="0">'GFAC_2021-Q3_SCDPT3'!$J$36</definedName>
    <definedName name="SCDPT3_4899999_9" localSheetId="0">'GFAC_2021-Q3_SCDPT3'!$K$36</definedName>
    <definedName name="SCDPT3_48BEGIN_1" localSheetId="0">'GFAC_2021-Q3_SCDPT3'!$C$33</definedName>
    <definedName name="SCDPT3_48BEGIN_10.01" localSheetId="0">'GFAC_2021-Q3_SCDPT3'!$L$33</definedName>
    <definedName name="SCDPT3_48BEGIN_10.02" localSheetId="0">'GFAC_2021-Q3_SCDPT3'!$M$33</definedName>
    <definedName name="SCDPT3_48BEGIN_10.03" localSheetId="0">'GFAC_2021-Q3_SCDPT3'!$N$33</definedName>
    <definedName name="SCDPT3_48BEGIN_11" localSheetId="0">'GFAC_2021-Q3_SCDPT3'!$O$33</definedName>
    <definedName name="SCDPT3_48BEGIN_12" localSheetId="0">'GFAC_2021-Q3_SCDPT3'!$P$33</definedName>
    <definedName name="SCDPT3_48BEGIN_13" localSheetId="0">'GFAC_2021-Q3_SCDPT3'!$Q$33</definedName>
    <definedName name="SCDPT3_48BEGIN_14" localSheetId="0">'GFAC_2021-Q3_SCDPT3'!$R$33</definedName>
    <definedName name="SCDPT3_48BEGIN_15" localSheetId="0">'GFAC_2021-Q3_SCDPT3'!$S$33</definedName>
    <definedName name="SCDPT3_48BEGIN_16" localSheetId="0">'GFAC_2021-Q3_SCDPT3'!$T$33</definedName>
    <definedName name="SCDPT3_48BEGIN_2" localSheetId="0">'GFAC_2021-Q3_SCDPT3'!$D$33</definedName>
    <definedName name="SCDPT3_48BEGIN_3" localSheetId="0">'GFAC_2021-Q3_SCDPT3'!$E$33</definedName>
    <definedName name="SCDPT3_48BEGIN_4" localSheetId="0">'GFAC_2021-Q3_SCDPT3'!$F$33</definedName>
    <definedName name="SCDPT3_48BEGIN_5" localSheetId="0">'GFAC_2021-Q3_SCDPT3'!$G$33</definedName>
    <definedName name="SCDPT3_48BEGIN_6" localSheetId="0">'GFAC_2021-Q3_SCDPT3'!$H$33</definedName>
    <definedName name="SCDPT3_48BEGIN_7" localSheetId="0">'GFAC_2021-Q3_SCDPT3'!$I$33</definedName>
    <definedName name="SCDPT3_48BEGIN_8" localSheetId="0">'GFAC_2021-Q3_SCDPT3'!$J$33</definedName>
    <definedName name="SCDPT3_48BEGIN_9" localSheetId="0">'GFAC_2021-Q3_SCDPT3'!$K$33</definedName>
    <definedName name="SCDPT3_48ENDIN_10.01" localSheetId="0">'GFAC_2021-Q3_SCDPT3'!$L$35</definedName>
    <definedName name="SCDPT3_48ENDIN_10.02" localSheetId="0">'GFAC_2021-Q3_SCDPT3'!$M$35</definedName>
    <definedName name="SCDPT3_48ENDIN_10.03" localSheetId="0">'GFAC_2021-Q3_SCDPT3'!$N$35</definedName>
    <definedName name="SCDPT3_48ENDIN_11" localSheetId="0">'GFAC_2021-Q3_SCDPT3'!$O$35</definedName>
    <definedName name="SCDPT3_48ENDIN_12" localSheetId="0">'GFAC_2021-Q3_SCDPT3'!$P$35</definedName>
    <definedName name="SCDPT3_48ENDIN_13" localSheetId="0">'GFAC_2021-Q3_SCDPT3'!$Q$35</definedName>
    <definedName name="SCDPT3_48ENDIN_14" localSheetId="0">'GFAC_2021-Q3_SCDPT3'!$R$35</definedName>
    <definedName name="SCDPT3_48ENDIN_15" localSheetId="0">'GFAC_2021-Q3_SCDPT3'!$S$35</definedName>
    <definedName name="SCDPT3_48ENDIN_16" localSheetId="0">'GFAC_2021-Q3_SCDPT3'!$T$35</definedName>
    <definedName name="SCDPT3_48ENDIN_2" localSheetId="0">'GFAC_2021-Q3_SCDPT3'!$D$35</definedName>
    <definedName name="SCDPT3_48ENDIN_3" localSheetId="0">'GFAC_2021-Q3_SCDPT3'!$E$35</definedName>
    <definedName name="SCDPT3_48ENDIN_4" localSheetId="0">'GFAC_2021-Q3_SCDPT3'!$F$35</definedName>
    <definedName name="SCDPT3_48ENDIN_5" localSheetId="0">'GFAC_2021-Q3_SCDPT3'!$G$35</definedName>
    <definedName name="SCDPT3_48ENDIN_6" localSheetId="0">'GFAC_2021-Q3_SCDPT3'!$H$35</definedName>
    <definedName name="SCDPT3_48ENDIN_7" localSheetId="0">'GFAC_2021-Q3_SCDPT3'!$I$35</definedName>
    <definedName name="SCDPT3_48ENDIN_8" localSheetId="0">'GFAC_2021-Q3_SCDPT3'!$J$35</definedName>
    <definedName name="SCDPT3_48ENDIN_9" localSheetId="0">'GFAC_2021-Q3_SCDPT3'!$K$35</definedName>
    <definedName name="SCDPT3_5500000_Range" localSheetId="0">'GFAC_2021-Q3_SCDPT3'!$B$37:$T$39</definedName>
    <definedName name="SCDPT3_5599999_7" localSheetId="0">'GFAC_2021-Q3_SCDPT3'!$I$40</definedName>
    <definedName name="SCDPT3_5599999_8" localSheetId="0">'GFAC_2021-Q3_SCDPT3'!$J$40</definedName>
    <definedName name="SCDPT3_5599999_9" localSheetId="0">'GFAC_2021-Q3_SCDPT3'!$K$40</definedName>
    <definedName name="SCDPT3_55BEGIN_1" localSheetId="0">'GFAC_2021-Q3_SCDPT3'!$C$37</definedName>
    <definedName name="SCDPT3_55BEGIN_10.01" localSheetId="0">'GFAC_2021-Q3_SCDPT3'!$L$37</definedName>
    <definedName name="SCDPT3_55BEGIN_10.02" localSheetId="0">'GFAC_2021-Q3_SCDPT3'!$M$37</definedName>
    <definedName name="SCDPT3_55BEGIN_10.03" localSheetId="0">'GFAC_2021-Q3_SCDPT3'!$N$37</definedName>
    <definedName name="SCDPT3_55BEGIN_11" localSheetId="0">'GFAC_2021-Q3_SCDPT3'!$O$37</definedName>
    <definedName name="SCDPT3_55BEGIN_12" localSheetId="0">'GFAC_2021-Q3_SCDPT3'!$P$37</definedName>
    <definedName name="SCDPT3_55BEGIN_13" localSheetId="0">'GFAC_2021-Q3_SCDPT3'!$Q$37</definedName>
    <definedName name="SCDPT3_55BEGIN_14" localSheetId="0">'GFAC_2021-Q3_SCDPT3'!$R$37</definedName>
    <definedName name="SCDPT3_55BEGIN_15" localSheetId="0">'GFAC_2021-Q3_SCDPT3'!$S$37</definedName>
    <definedName name="SCDPT3_55BEGIN_16" localSheetId="0">'GFAC_2021-Q3_SCDPT3'!$T$37</definedName>
    <definedName name="SCDPT3_55BEGIN_2" localSheetId="0">'GFAC_2021-Q3_SCDPT3'!$D$37</definedName>
    <definedName name="SCDPT3_55BEGIN_3" localSheetId="0">'GFAC_2021-Q3_SCDPT3'!$E$37</definedName>
    <definedName name="SCDPT3_55BEGIN_4" localSheetId="0">'GFAC_2021-Q3_SCDPT3'!$F$37</definedName>
    <definedName name="SCDPT3_55BEGIN_5" localSheetId="0">'GFAC_2021-Q3_SCDPT3'!$G$37</definedName>
    <definedName name="SCDPT3_55BEGIN_6" localSheetId="0">'GFAC_2021-Q3_SCDPT3'!$H$37</definedName>
    <definedName name="SCDPT3_55BEGIN_7" localSheetId="0">'GFAC_2021-Q3_SCDPT3'!$I$37</definedName>
    <definedName name="SCDPT3_55BEGIN_8" localSheetId="0">'GFAC_2021-Q3_SCDPT3'!$J$37</definedName>
    <definedName name="SCDPT3_55BEGIN_9" localSheetId="0">'GFAC_2021-Q3_SCDPT3'!$K$37</definedName>
    <definedName name="SCDPT3_55ENDIN_10.01" localSheetId="0">'GFAC_2021-Q3_SCDPT3'!$L$39</definedName>
    <definedName name="SCDPT3_55ENDIN_10.02" localSheetId="0">'GFAC_2021-Q3_SCDPT3'!$M$39</definedName>
    <definedName name="SCDPT3_55ENDIN_10.03" localSheetId="0">'GFAC_2021-Q3_SCDPT3'!$N$39</definedName>
    <definedName name="SCDPT3_55ENDIN_11" localSheetId="0">'GFAC_2021-Q3_SCDPT3'!$O$39</definedName>
    <definedName name="SCDPT3_55ENDIN_12" localSheetId="0">'GFAC_2021-Q3_SCDPT3'!$P$39</definedName>
    <definedName name="SCDPT3_55ENDIN_13" localSheetId="0">'GFAC_2021-Q3_SCDPT3'!$Q$39</definedName>
    <definedName name="SCDPT3_55ENDIN_14" localSheetId="0">'GFAC_2021-Q3_SCDPT3'!$R$39</definedName>
    <definedName name="SCDPT3_55ENDIN_15" localSheetId="0">'GFAC_2021-Q3_SCDPT3'!$S$39</definedName>
    <definedName name="SCDPT3_55ENDIN_16" localSheetId="0">'GFAC_2021-Q3_SCDPT3'!$T$39</definedName>
    <definedName name="SCDPT3_55ENDIN_2" localSheetId="0">'GFAC_2021-Q3_SCDPT3'!$D$39</definedName>
    <definedName name="SCDPT3_55ENDIN_3" localSheetId="0">'GFAC_2021-Q3_SCDPT3'!$E$39</definedName>
    <definedName name="SCDPT3_55ENDIN_4" localSheetId="0">'GFAC_2021-Q3_SCDPT3'!$F$39</definedName>
    <definedName name="SCDPT3_55ENDIN_5" localSheetId="0">'GFAC_2021-Q3_SCDPT3'!$G$39</definedName>
    <definedName name="SCDPT3_55ENDIN_6" localSheetId="0">'GFAC_2021-Q3_SCDPT3'!$H$39</definedName>
    <definedName name="SCDPT3_55ENDIN_7" localSheetId="0">'GFAC_2021-Q3_SCDPT3'!$I$39</definedName>
    <definedName name="SCDPT3_55ENDIN_8" localSheetId="0">'GFAC_2021-Q3_SCDPT3'!$J$39</definedName>
    <definedName name="SCDPT3_55ENDIN_9" localSheetId="0">'GFAC_2021-Q3_SCDPT3'!$K$39</definedName>
    <definedName name="SCDPT3_8000000_Range" localSheetId="0">'GFAC_2021-Q3_SCDPT3'!$B$41:$T$43</definedName>
    <definedName name="SCDPT3_8099999_7" localSheetId="0">'GFAC_2021-Q3_SCDPT3'!$I$44</definedName>
    <definedName name="SCDPT3_8099999_8" localSheetId="0">'GFAC_2021-Q3_SCDPT3'!$J$44</definedName>
    <definedName name="SCDPT3_8099999_9" localSheetId="0">'GFAC_2021-Q3_SCDPT3'!$K$44</definedName>
    <definedName name="SCDPT3_80BEGIN_1" localSheetId="0">'GFAC_2021-Q3_SCDPT3'!$C$41</definedName>
    <definedName name="SCDPT3_80BEGIN_10.01" localSheetId="0">'GFAC_2021-Q3_SCDPT3'!$L$41</definedName>
    <definedName name="SCDPT3_80BEGIN_10.02" localSheetId="0">'GFAC_2021-Q3_SCDPT3'!$M$41</definedName>
    <definedName name="SCDPT3_80BEGIN_10.03" localSheetId="0">'GFAC_2021-Q3_SCDPT3'!$N$41</definedName>
    <definedName name="SCDPT3_80BEGIN_11" localSheetId="0">'GFAC_2021-Q3_SCDPT3'!$O$41</definedName>
    <definedName name="SCDPT3_80BEGIN_12" localSheetId="0">'GFAC_2021-Q3_SCDPT3'!$P$41</definedName>
    <definedName name="SCDPT3_80BEGIN_13" localSheetId="0">'GFAC_2021-Q3_SCDPT3'!$Q$41</definedName>
    <definedName name="SCDPT3_80BEGIN_14" localSheetId="0">'GFAC_2021-Q3_SCDPT3'!$R$41</definedName>
    <definedName name="SCDPT3_80BEGIN_15" localSheetId="0">'GFAC_2021-Q3_SCDPT3'!$S$41</definedName>
    <definedName name="SCDPT3_80BEGIN_16" localSheetId="0">'GFAC_2021-Q3_SCDPT3'!$T$41</definedName>
    <definedName name="SCDPT3_80BEGIN_2" localSheetId="0">'GFAC_2021-Q3_SCDPT3'!$D$41</definedName>
    <definedName name="SCDPT3_80BEGIN_3" localSheetId="0">'GFAC_2021-Q3_SCDPT3'!$E$41</definedName>
    <definedName name="SCDPT3_80BEGIN_4" localSheetId="0">'GFAC_2021-Q3_SCDPT3'!$F$41</definedName>
    <definedName name="SCDPT3_80BEGIN_5" localSheetId="0">'GFAC_2021-Q3_SCDPT3'!$G$41</definedName>
    <definedName name="SCDPT3_80BEGIN_6" localSheetId="0">'GFAC_2021-Q3_SCDPT3'!$H$41</definedName>
    <definedName name="SCDPT3_80BEGIN_7" localSheetId="0">'GFAC_2021-Q3_SCDPT3'!$I$41</definedName>
    <definedName name="SCDPT3_80BEGIN_8" localSheetId="0">'GFAC_2021-Q3_SCDPT3'!$J$41</definedName>
    <definedName name="SCDPT3_80BEGIN_9" localSheetId="0">'GFAC_2021-Q3_SCDPT3'!$K$41</definedName>
    <definedName name="SCDPT3_80ENDIN_10.01" localSheetId="0">'GFAC_2021-Q3_SCDPT3'!$L$43</definedName>
    <definedName name="SCDPT3_80ENDIN_10.02" localSheetId="0">'GFAC_2021-Q3_SCDPT3'!$M$43</definedName>
    <definedName name="SCDPT3_80ENDIN_10.03" localSheetId="0">'GFAC_2021-Q3_SCDPT3'!$N$43</definedName>
    <definedName name="SCDPT3_80ENDIN_11" localSheetId="0">'GFAC_2021-Q3_SCDPT3'!$O$43</definedName>
    <definedName name="SCDPT3_80ENDIN_12" localSheetId="0">'GFAC_2021-Q3_SCDPT3'!$P$43</definedName>
    <definedName name="SCDPT3_80ENDIN_13" localSheetId="0">'GFAC_2021-Q3_SCDPT3'!$Q$43</definedName>
    <definedName name="SCDPT3_80ENDIN_14" localSheetId="0">'GFAC_2021-Q3_SCDPT3'!$R$43</definedName>
    <definedName name="SCDPT3_80ENDIN_15" localSheetId="0">'GFAC_2021-Q3_SCDPT3'!$S$43</definedName>
    <definedName name="SCDPT3_80ENDIN_16" localSheetId="0">'GFAC_2021-Q3_SCDPT3'!$T$43</definedName>
    <definedName name="SCDPT3_80ENDIN_2" localSheetId="0">'GFAC_2021-Q3_SCDPT3'!$D$43</definedName>
    <definedName name="SCDPT3_80ENDIN_3" localSheetId="0">'GFAC_2021-Q3_SCDPT3'!$E$43</definedName>
    <definedName name="SCDPT3_80ENDIN_4" localSheetId="0">'GFAC_2021-Q3_SCDPT3'!$F$43</definedName>
    <definedName name="SCDPT3_80ENDIN_5" localSheetId="0">'GFAC_2021-Q3_SCDPT3'!$G$43</definedName>
    <definedName name="SCDPT3_80ENDIN_6" localSheetId="0">'GFAC_2021-Q3_SCDPT3'!$H$43</definedName>
    <definedName name="SCDPT3_80ENDIN_7" localSheetId="0">'GFAC_2021-Q3_SCDPT3'!$I$43</definedName>
    <definedName name="SCDPT3_80ENDIN_8" localSheetId="0">'GFAC_2021-Q3_SCDPT3'!$J$43</definedName>
    <definedName name="SCDPT3_80ENDIN_9" localSheetId="0">'GFAC_2021-Q3_SCDPT3'!$K$43</definedName>
    <definedName name="SCDPT3_8200000_Range" localSheetId="0">'GFAC_2021-Q3_SCDPT3'!$B$45:$T$47</definedName>
    <definedName name="SCDPT3_8299999_7" localSheetId="0">'GFAC_2021-Q3_SCDPT3'!$I$48</definedName>
    <definedName name="SCDPT3_8299999_8" localSheetId="0">'GFAC_2021-Q3_SCDPT3'!$J$48</definedName>
    <definedName name="SCDPT3_8299999_9" localSheetId="0">'GFAC_2021-Q3_SCDPT3'!$K$48</definedName>
    <definedName name="SCDPT3_82BEGIN_1" localSheetId="0">'GFAC_2021-Q3_SCDPT3'!$C$45</definedName>
    <definedName name="SCDPT3_82BEGIN_10.01" localSheetId="0">'GFAC_2021-Q3_SCDPT3'!$L$45</definedName>
    <definedName name="SCDPT3_82BEGIN_10.02" localSheetId="0">'GFAC_2021-Q3_SCDPT3'!$M$45</definedName>
    <definedName name="SCDPT3_82BEGIN_10.03" localSheetId="0">'GFAC_2021-Q3_SCDPT3'!$N$45</definedName>
    <definedName name="SCDPT3_82BEGIN_11" localSheetId="0">'GFAC_2021-Q3_SCDPT3'!$O$45</definedName>
    <definedName name="SCDPT3_82BEGIN_12" localSheetId="0">'GFAC_2021-Q3_SCDPT3'!$P$45</definedName>
    <definedName name="SCDPT3_82BEGIN_13" localSheetId="0">'GFAC_2021-Q3_SCDPT3'!$Q$45</definedName>
    <definedName name="SCDPT3_82BEGIN_14" localSheetId="0">'GFAC_2021-Q3_SCDPT3'!$R$45</definedName>
    <definedName name="SCDPT3_82BEGIN_15" localSheetId="0">'GFAC_2021-Q3_SCDPT3'!$S$45</definedName>
    <definedName name="SCDPT3_82BEGIN_16" localSheetId="0">'GFAC_2021-Q3_SCDPT3'!$T$45</definedName>
    <definedName name="SCDPT3_82BEGIN_2" localSheetId="0">'GFAC_2021-Q3_SCDPT3'!$D$45</definedName>
    <definedName name="SCDPT3_82BEGIN_3" localSheetId="0">'GFAC_2021-Q3_SCDPT3'!$E$45</definedName>
    <definedName name="SCDPT3_82BEGIN_4" localSheetId="0">'GFAC_2021-Q3_SCDPT3'!$F$45</definedName>
    <definedName name="SCDPT3_82BEGIN_5" localSheetId="0">'GFAC_2021-Q3_SCDPT3'!$G$45</definedName>
    <definedName name="SCDPT3_82BEGIN_6" localSheetId="0">'GFAC_2021-Q3_SCDPT3'!$H$45</definedName>
    <definedName name="SCDPT3_82BEGIN_7" localSheetId="0">'GFAC_2021-Q3_SCDPT3'!$I$45</definedName>
    <definedName name="SCDPT3_82BEGIN_8" localSheetId="0">'GFAC_2021-Q3_SCDPT3'!$J$45</definedName>
    <definedName name="SCDPT3_82BEGIN_9" localSheetId="0">'GFAC_2021-Q3_SCDPT3'!$K$45</definedName>
    <definedName name="SCDPT3_82ENDIN_10.01" localSheetId="0">'GFAC_2021-Q3_SCDPT3'!$L$47</definedName>
    <definedName name="SCDPT3_82ENDIN_10.02" localSheetId="0">'GFAC_2021-Q3_SCDPT3'!$M$47</definedName>
    <definedName name="SCDPT3_82ENDIN_10.03" localSheetId="0">'GFAC_2021-Q3_SCDPT3'!$N$47</definedName>
    <definedName name="SCDPT3_82ENDIN_11" localSheetId="0">'GFAC_2021-Q3_SCDPT3'!$O$47</definedName>
    <definedName name="SCDPT3_82ENDIN_12" localSheetId="0">'GFAC_2021-Q3_SCDPT3'!$P$47</definedName>
    <definedName name="SCDPT3_82ENDIN_13" localSheetId="0">'GFAC_2021-Q3_SCDPT3'!$Q$47</definedName>
    <definedName name="SCDPT3_82ENDIN_14" localSheetId="0">'GFAC_2021-Q3_SCDPT3'!$R$47</definedName>
    <definedName name="SCDPT3_82ENDIN_15" localSheetId="0">'GFAC_2021-Q3_SCDPT3'!$S$47</definedName>
    <definedName name="SCDPT3_82ENDIN_16" localSheetId="0">'GFAC_2021-Q3_SCDPT3'!$T$47</definedName>
    <definedName name="SCDPT3_82ENDIN_2" localSheetId="0">'GFAC_2021-Q3_SCDPT3'!$D$47</definedName>
    <definedName name="SCDPT3_82ENDIN_3" localSheetId="0">'GFAC_2021-Q3_SCDPT3'!$E$47</definedName>
    <definedName name="SCDPT3_82ENDIN_4" localSheetId="0">'GFAC_2021-Q3_SCDPT3'!$F$47</definedName>
    <definedName name="SCDPT3_82ENDIN_5" localSheetId="0">'GFAC_2021-Q3_SCDPT3'!$G$47</definedName>
    <definedName name="SCDPT3_82ENDIN_6" localSheetId="0">'GFAC_2021-Q3_SCDPT3'!$H$47</definedName>
    <definedName name="SCDPT3_82ENDIN_7" localSheetId="0">'GFAC_2021-Q3_SCDPT3'!$I$47</definedName>
    <definedName name="SCDPT3_82ENDIN_8" localSheetId="0">'GFAC_2021-Q3_SCDPT3'!$J$47</definedName>
    <definedName name="SCDPT3_82ENDIN_9" localSheetId="0">'GFAC_2021-Q3_SCDPT3'!$K$47</definedName>
    <definedName name="SCDPT3_8399997_7" localSheetId="0">'GFAC_2021-Q3_SCDPT3'!$I$49</definedName>
    <definedName name="SCDPT3_8399997_8" localSheetId="0">'GFAC_2021-Q3_SCDPT3'!$J$49</definedName>
    <definedName name="SCDPT3_8399997_9" localSheetId="0">'GFAC_2021-Q3_SCDPT3'!$K$49</definedName>
    <definedName name="SCDPT3_8399999_7" localSheetId="0">'GFAC_2021-Q3_SCDPT3'!$I$51</definedName>
    <definedName name="SCDPT3_8399999_8" localSheetId="0">'GFAC_2021-Q3_SCDPT3'!$J$51</definedName>
    <definedName name="SCDPT3_8399999_9" localSheetId="0">'GFAC_2021-Q3_SCDPT3'!$K$51</definedName>
    <definedName name="SCDPT3_8400000_Range" localSheetId="0">'GFAC_2021-Q3_SCDPT3'!$B$52:$T$54</definedName>
    <definedName name="SCDPT3_8499999_7" localSheetId="0">'GFAC_2021-Q3_SCDPT3'!$I$55</definedName>
    <definedName name="SCDPT3_8499999_9" localSheetId="0">'GFAC_2021-Q3_SCDPT3'!$K$55</definedName>
    <definedName name="SCDPT3_84BEGIN_1" localSheetId="0">'GFAC_2021-Q3_SCDPT3'!$C$52</definedName>
    <definedName name="SCDPT3_84BEGIN_10.01" localSheetId="0">'GFAC_2021-Q3_SCDPT3'!$L$52</definedName>
    <definedName name="SCDPT3_84BEGIN_10.02" localSheetId="0">'GFAC_2021-Q3_SCDPT3'!$M$52</definedName>
    <definedName name="SCDPT3_84BEGIN_10.03" localSheetId="0">'GFAC_2021-Q3_SCDPT3'!$N$52</definedName>
    <definedName name="SCDPT3_84BEGIN_11" localSheetId="0">'GFAC_2021-Q3_SCDPT3'!$O$52</definedName>
    <definedName name="SCDPT3_84BEGIN_12" localSheetId="0">'GFAC_2021-Q3_SCDPT3'!$P$52</definedName>
    <definedName name="SCDPT3_84BEGIN_13" localSheetId="0">'GFAC_2021-Q3_SCDPT3'!$Q$52</definedName>
    <definedName name="SCDPT3_84BEGIN_14" localSheetId="0">'GFAC_2021-Q3_SCDPT3'!$R$52</definedName>
    <definedName name="SCDPT3_84BEGIN_15" localSheetId="0">'GFAC_2021-Q3_SCDPT3'!$S$52</definedName>
    <definedName name="SCDPT3_84BEGIN_16" localSheetId="0">'GFAC_2021-Q3_SCDPT3'!$T$52</definedName>
    <definedName name="SCDPT3_84BEGIN_2" localSheetId="0">'GFAC_2021-Q3_SCDPT3'!$D$52</definedName>
    <definedName name="SCDPT3_84BEGIN_3" localSheetId="0">'GFAC_2021-Q3_SCDPT3'!$E$52</definedName>
    <definedName name="SCDPT3_84BEGIN_4" localSheetId="0">'GFAC_2021-Q3_SCDPT3'!$F$52</definedName>
    <definedName name="SCDPT3_84BEGIN_5" localSheetId="0">'GFAC_2021-Q3_SCDPT3'!$G$52</definedName>
    <definedName name="SCDPT3_84BEGIN_6" localSheetId="0">'GFAC_2021-Q3_SCDPT3'!$H$52</definedName>
    <definedName name="SCDPT3_84BEGIN_7" localSheetId="0">'GFAC_2021-Q3_SCDPT3'!$I$52</definedName>
    <definedName name="SCDPT3_84BEGIN_8" localSheetId="0">'GFAC_2021-Q3_SCDPT3'!$J$52</definedName>
    <definedName name="SCDPT3_84BEGIN_9" localSheetId="0">'GFAC_2021-Q3_SCDPT3'!$K$52</definedName>
    <definedName name="SCDPT3_84ENDIN_10.01" localSheetId="0">'GFAC_2021-Q3_SCDPT3'!$L$54</definedName>
    <definedName name="SCDPT3_84ENDIN_10.02" localSheetId="0">'GFAC_2021-Q3_SCDPT3'!$M$54</definedName>
    <definedName name="SCDPT3_84ENDIN_10.03" localSheetId="0">'GFAC_2021-Q3_SCDPT3'!$N$54</definedName>
    <definedName name="SCDPT3_84ENDIN_11" localSheetId="0">'GFAC_2021-Q3_SCDPT3'!$O$54</definedName>
    <definedName name="SCDPT3_84ENDIN_12" localSheetId="0">'GFAC_2021-Q3_SCDPT3'!$P$54</definedName>
    <definedName name="SCDPT3_84ENDIN_13" localSheetId="0">'GFAC_2021-Q3_SCDPT3'!$Q$54</definedName>
    <definedName name="SCDPT3_84ENDIN_14" localSheetId="0">'GFAC_2021-Q3_SCDPT3'!$R$54</definedName>
    <definedName name="SCDPT3_84ENDIN_15" localSheetId="0">'GFAC_2021-Q3_SCDPT3'!$S$54</definedName>
    <definedName name="SCDPT3_84ENDIN_16" localSheetId="0">'GFAC_2021-Q3_SCDPT3'!$T$54</definedName>
    <definedName name="SCDPT3_84ENDIN_2" localSheetId="0">'GFAC_2021-Q3_SCDPT3'!$D$54</definedName>
    <definedName name="SCDPT3_84ENDIN_3" localSheetId="0">'GFAC_2021-Q3_SCDPT3'!$E$54</definedName>
    <definedName name="SCDPT3_84ENDIN_4" localSheetId="0">'GFAC_2021-Q3_SCDPT3'!$F$54</definedName>
    <definedName name="SCDPT3_84ENDIN_5" localSheetId="0">'GFAC_2021-Q3_SCDPT3'!$G$54</definedName>
    <definedName name="SCDPT3_84ENDIN_6" localSheetId="0">'GFAC_2021-Q3_SCDPT3'!$H$54</definedName>
    <definedName name="SCDPT3_84ENDIN_7" localSheetId="0">'GFAC_2021-Q3_SCDPT3'!$I$54</definedName>
    <definedName name="SCDPT3_84ENDIN_8" localSheetId="0">'GFAC_2021-Q3_SCDPT3'!$J$54</definedName>
    <definedName name="SCDPT3_84ENDIN_9" localSheetId="0">'GFAC_2021-Q3_SCDPT3'!$K$54</definedName>
    <definedName name="SCDPT3_8500000_Range" localSheetId="0">'GFAC_2021-Q3_SCDPT3'!$B$56:$T$58</definedName>
    <definedName name="SCDPT3_8599999_7" localSheetId="0">'GFAC_2021-Q3_SCDPT3'!$I$59</definedName>
    <definedName name="SCDPT3_8599999_9" localSheetId="0">'GFAC_2021-Q3_SCDPT3'!$K$59</definedName>
    <definedName name="SCDPT3_85BEGIN_1" localSheetId="0">'GFAC_2021-Q3_SCDPT3'!$C$56</definedName>
    <definedName name="SCDPT3_85BEGIN_10.01" localSheetId="0">'GFAC_2021-Q3_SCDPT3'!$L$56</definedName>
    <definedName name="SCDPT3_85BEGIN_10.02" localSheetId="0">'GFAC_2021-Q3_SCDPT3'!$M$56</definedName>
    <definedName name="SCDPT3_85BEGIN_10.03" localSheetId="0">'GFAC_2021-Q3_SCDPT3'!$N$56</definedName>
    <definedName name="SCDPT3_85BEGIN_11" localSheetId="0">'GFAC_2021-Q3_SCDPT3'!$O$56</definedName>
    <definedName name="SCDPT3_85BEGIN_12" localSheetId="0">'GFAC_2021-Q3_SCDPT3'!$P$56</definedName>
    <definedName name="SCDPT3_85BEGIN_13" localSheetId="0">'GFAC_2021-Q3_SCDPT3'!$Q$56</definedName>
    <definedName name="SCDPT3_85BEGIN_14" localSheetId="0">'GFAC_2021-Q3_SCDPT3'!$R$56</definedName>
    <definedName name="SCDPT3_85BEGIN_15" localSheetId="0">'GFAC_2021-Q3_SCDPT3'!$S$56</definedName>
    <definedName name="SCDPT3_85BEGIN_16" localSheetId="0">'GFAC_2021-Q3_SCDPT3'!$T$56</definedName>
    <definedName name="SCDPT3_85BEGIN_2" localSheetId="0">'GFAC_2021-Q3_SCDPT3'!$D$56</definedName>
    <definedName name="SCDPT3_85BEGIN_3" localSheetId="0">'GFAC_2021-Q3_SCDPT3'!$E$56</definedName>
    <definedName name="SCDPT3_85BEGIN_4" localSheetId="0">'GFAC_2021-Q3_SCDPT3'!$F$56</definedName>
    <definedName name="SCDPT3_85BEGIN_5" localSheetId="0">'GFAC_2021-Q3_SCDPT3'!$G$56</definedName>
    <definedName name="SCDPT3_85BEGIN_6" localSheetId="0">'GFAC_2021-Q3_SCDPT3'!$H$56</definedName>
    <definedName name="SCDPT3_85BEGIN_7" localSheetId="0">'GFAC_2021-Q3_SCDPT3'!$I$56</definedName>
    <definedName name="SCDPT3_85BEGIN_8" localSheetId="0">'GFAC_2021-Q3_SCDPT3'!$J$56</definedName>
    <definedName name="SCDPT3_85BEGIN_9" localSheetId="0">'GFAC_2021-Q3_SCDPT3'!$K$56</definedName>
    <definedName name="SCDPT3_85ENDIN_10.01" localSheetId="0">'GFAC_2021-Q3_SCDPT3'!$L$58</definedName>
    <definedName name="SCDPT3_85ENDIN_10.02" localSheetId="0">'GFAC_2021-Q3_SCDPT3'!$M$58</definedName>
    <definedName name="SCDPT3_85ENDIN_10.03" localSheetId="0">'GFAC_2021-Q3_SCDPT3'!$N$58</definedName>
    <definedName name="SCDPT3_85ENDIN_11" localSheetId="0">'GFAC_2021-Q3_SCDPT3'!$O$58</definedName>
    <definedName name="SCDPT3_85ENDIN_12" localSheetId="0">'GFAC_2021-Q3_SCDPT3'!$P$58</definedName>
    <definedName name="SCDPT3_85ENDIN_13" localSheetId="0">'GFAC_2021-Q3_SCDPT3'!$Q$58</definedName>
    <definedName name="SCDPT3_85ENDIN_14" localSheetId="0">'GFAC_2021-Q3_SCDPT3'!$R$58</definedName>
    <definedName name="SCDPT3_85ENDIN_15" localSheetId="0">'GFAC_2021-Q3_SCDPT3'!$S$58</definedName>
    <definedName name="SCDPT3_85ENDIN_16" localSheetId="0">'GFAC_2021-Q3_SCDPT3'!$T$58</definedName>
    <definedName name="SCDPT3_85ENDIN_2" localSheetId="0">'GFAC_2021-Q3_SCDPT3'!$D$58</definedName>
    <definedName name="SCDPT3_85ENDIN_3" localSheetId="0">'GFAC_2021-Q3_SCDPT3'!$E$58</definedName>
    <definedName name="SCDPT3_85ENDIN_4" localSheetId="0">'GFAC_2021-Q3_SCDPT3'!$F$58</definedName>
    <definedName name="SCDPT3_85ENDIN_5" localSheetId="0">'GFAC_2021-Q3_SCDPT3'!$G$58</definedName>
    <definedName name="SCDPT3_85ENDIN_6" localSheetId="0">'GFAC_2021-Q3_SCDPT3'!$H$58</definedName>
    <definedName name="SCDPT3_85ENDIN_7" localSheetId="0">'GFAC_2021-Q3_SCDPT3'!$I$58</definedName>
    <definedName name="SCDPT3_85ENDIN_8" localSheetId="0">'GFAC_2021-Q3_SCDPT3'!$J$58</definedName>
    <definedName name="SCDPT3_85ENDIN_9" localSheetId="0">'GFAC_2021-Q3_SCDPT3'!$K$58</definedName>
    <definedName name="SCDPT3_8600000_Range" localSheetId="0">'GFAC_2021-Q3_SCDPT3'!$B$60:$T$62</definedName>
    <definedName name="SCDPT3_8699999_7" localSheetId="0">'GFAC_2021-Q3_SCDPT3'!$I$63</definedName>
    <definedName name="SCDPT3_8699999_9" localSheetId="0">'GFAC_2021-Q3_SCDPT3'!$K$63</definedName>
    <definedName name="SCDPT3_86BEGIN_1" localSheetId="0">'GFAC_2021-Q3_SCDPT3'!$C$60</definedName>
    <definedName name="SCDPT3_86BEGIN_10.01" localSheetId="0">'GFAC_2021-Q3_SCDPT3'!$L$60</definedName>
    <definedName name="SCDPT3_86BEGIN_10.02" localSheetId="0">'GFAC_2021-Q3_SCDPT3'!$M$60</definedName>
    <definedName name="SCDPT3_86BEGIN_10.03" localSheetId="0">'GFAC_2021-Q3_SCDPT3'!$N$60</definedName>
    <definedName name="SCDPT3_86BEGIN_11" localSheetId="0">'GFAC_2021-Q3_SCDPT3'!$O$60</definedName>
    <definedName name="SCDPT3_86BEGIN_12" localSheetId="0">'GFAC_2021-Q3_SCDPT3'!$P$60</definedName>
    <definedName name="SCDPT3_86BEGIN_13" localSheetId="0">'GFAC_2021-Q3_SCDPT3'!$Q$60</definedName>
    <definedName name="SCDPT3_86BEGIN_14" localSheetId="0">'GFAC_2021-Q3_SCDPT3'!$R$60</definedName>
    <definedName name="SCDPT3_86BEGIN_15" localSheetId="0">'GFAC_2021-Q3_SCDPT3'!$S$60</definedName>
    <definedName name="SCDPT3_86BEGIN_16" localSheetId="0">'GFAC_2021-Q3_SCDPT3'!$T$60</definedName>
    <definedName name="SCDPT3_86BEGIN_2" localSheetId="0">'GFAC_2021-Q3_SCDPT3'!$D$60</definedName>
    <definedName name="SCDPT3_86BEGIN_3" localSheetId="0">'GFAC_2021-Q3_SCDPT3'!$E$60</definedName>
    <definedName name="SCDPT3_86BEGIN_4" localSheetId="0">'GFAC_2021-Q3_SCDPT3'!$F$60</definedName>
    <definedName name="SCDPT3_86BEGIN_5" localSheetId="0">'GFAC_2021-Q3_SCDPT3'!$G$60</definedName>
    <definedName name="SCDPT3_86BEGIN_6" localSheetId="0">'GFAC_2021-Q3_SCDPT3'!$H$60</definedName>
    <definedName name="SCDPT3_86BEGIN_7" localSheetId="0">'GFAC_2021-Q3_SCDPT3'!$I$60</definedName>
    <definedName name="SCDPT3_86BEGIN_8" localSheetId="0">'GFAC_2021-Q3_SCDPT3'!$J$60</definedName>
    <definedName name="SCDPT3_86BEGIN_9" localSheetId="0">'GFAC_2021-Q3_SCDPT3'!$K$60</definedName>
    <definedName name="SCDPT3_86ENDIN_10.01" localSheetId="0">'GFAC_2021-Q3_SCDPT3'!$L$62</definedName>
    <definedName name="SCDPT3_86ENDIN_10.02" localSheetId="0">'GFAC_2021-Q3_SCDPT3'!$M$62</definedName>
    <definedName name="SCDPT3_86ENDIN_10.03" localSheetId="0">'GFAC_2021-Q3_SCDPT3'!$N$62</definedName>
    <definedName name="SCDPT3_86ENDIN_11" localSheetId="0">'GFAC_2021-Q3_SCDPT3'!$O$62</definedName>
    <definedName name="SCDPT3_86ENDIN_12" localSheetId="0">'GFAC_2021-Q3_SCDPT3'!$P$62</definedName>
    <definedName name="SCDPT3_86ENDIN_13" localSheetId="0">'GFAC_2021-Q3_SCDPT3'!$Q$62</definedName>
    <definedName name="SCDPT3_86ENDIN_14" localSheetId="0">'GFAC_2021-Q3_SCDPT3'!$R$62</definedName>
    <definedName name="SCDPT3_86ENDIN_15" localSheetId="0">'GFAC_2021-Q3_SCDPT3'!$S$62</definedName>
    <definedName name="SCDPT3_86ENDIN_16" localSheetId="0">'GFAC_2021-Q3_SCDPT3'!$T$62</definedName>
    <definedName name="SCDPT3_86ENDIN_2" localSheetId="0">'GFAC_2021-Q3_SCDPT3'!$D$62</definedName>
    <definedName name="SCDPT3_86ENDIN_3" localSheetId="0">'GFAC_2021-Q3_SCDPT3'!$E$62</definedName>
    <definedName name="SCDPT3_86ENDIN_4" localSheetId="0">'GFAC_2021-Q3_SCDPT3'!$F$62</definedName>
    <definedName name="SCDPT3_86ENDIN_5" localSheetId="0">'GFAC_2021-Q3_SCDPT3'!$G$62</definedName>
    <definedName name="SCDPT3_86ENDIN_6" localSheetId="0">'GFAC_2021-Q3_SCDPT3'!$H$62</definedName>
    <definedName name="SCDPT3_86ENDIN_7" localSheetId="0">'GFAC_2021-Q3_SCDPT3'!$I$62</definedName>
    <definedName name="SCDPT3_86ENDIN_8" localSheetId="0">'GFAC_2021-Q3_SCDPT3'!$J$62</definedName>
    <definedName name="SCDPT3_86ENDIN_9" localSheetId="0">'GFAC_2021-Q3_SCDPT3'!$K$62</definedName>
    <definedName name="SCDPT3_8700000_Range" localSheetId="0">'GFAC_2021-Q3_SCDPT3'!$B$64:$T$66</definedName>
    <definedName name="SCDPT3_8799999_7" localSheetId="0">'GFAC_2021-Q3_SCDPT3'!$I$67</definedName>
    <definedName name="SCDPT3_8799999_9" localSheetId="0">'GFAC_2021-Q3_SCDPT3'!$K$67</definedName>
    <definedName name="SCDPT3_87BEGIN_1" localSheetId="0">'GFAC_2021-Q3_SCDPT3'!$C$64</definedName>
    <definedName name="SCDPT3_87BEGIN_10.01" localSheetId="0">'GFAC_2021-Q3_SCDPT3'!$L$64</definedName>
    <definedName name="SCDPT3_87BEGIN_10.02" localSheetId="0">'GFAC_2021-Q3_SCDPT3'!$M$64</definedName>
    <definedName name="SCDPT3_87BEGIN_10.03" localSheetId="0">'GFAC_2021-Q3_SCDPT3'!$N$64</definedName>
    <definedName name="SCDPT3_87BEGIN_11" localSheetId="0">'GFAC_2021-Q3_SCDPT3'!$O$64</definedName>
    <definedName name="SCDPT3_87BEGIN_12" localSheetId="0">'GFAC_2021-Q3_SCDPT3'!$P$64</definedName>
    <definedName name="SCDPT3_87BEGIN_13" localSheetId="0">'GFAC_2021-Q3_SCDPT3'!$Q$64</definedName>
    <definedName name="SCDPT3_87BEGIN_14" localSheetId="0">'GFAC_2021-Q3_SCDPT3'!$R$64</definedName>
    <definedName name="SCDPT3_87BEGIN_15" localSheetId="0">'GFAC_2021-Q3_SCDPT3'!$S$64</definedName>
    <definedName name="SCDPT3_87BEGIN_16" localSheetId="0">'GFAC_2021-Q3_SCDPT3'!$T$64</definedName>
    <definedName name="SCDPT3_87BEGIN_2" localSheetId="0">'GFAC_2021-Q3_SCDPT3'!$D$64</definedName>
    <definedName name="SCDPT3_87BEGIN_3" localSheetId="0">'GFAC_2021-Q3_SCDPT3'!$E$64</definedName>
    <definedName name="SCDPT3_87BEGIN_4" localSheetId="0">'GFAC_2021-Q3_SCDPT3'!$F$64</definedName>
    <definedName name="SCDPT3_87BEGIN_5" localSheetId="0">'GFAC_2021-Q3_SCDPT3'!$G$64</definedName>
    <definedName name="SCDPT3_87BEGIN_6" localSheetId="0">'GFAC_2021-Q3_SCDPT3'!$H$64</definedName>
    <definedName name="SCDPT3_87BEGIN_7" localSheetId="0">'GFAC_2021-Q3_SCDPT3'!$I$64</definedName>
    <definedName name="SCDPT3_87BEGIN_8" localSheetId="0">'GFAC_2021-Q3_SCDPT3'!$J$64</definedName>
    <definedName name="SCDPT3_87BEGIN_9" localSheetId="0">'GFAC_2021-Q3_SCDPT3'!$K$64</definedName>
    <definedName name="SCDPT3_87ENDIN_10.01" localSheetId="0">'GFAC_2021-Q3_SCDPT3'!$L$66</definedName>
    <definedName name="SCDPT3_87ENDIN_10.02" localSheetId="0">'GFAC_2021-Q3_SCDPT3'!$M$66</definedName>
    <definedName name="SCDPT3_87ENDIN_10.03" localSheetId="0">'GFAC_2021-Q3_SCDPT3'!$N$66</definedName>
    <definedName name="SCDPT3_87ENDIN_11" localSheetId="0">'GFAC_2021-Q3_SCDPT3'!$O$66</definedName>
    <definedName name="SCDPT3_87ENDIN_12" localSheetId="0">'GFAC_2021-Q3_SCDPT3'!$P$66</definedName>
    <definedName name="SCDPT3_87ENDIN_13" localSheetId="0">'GFAC_2021-Q3_SCDPT3'!$Q$66</definedName>
    <definedName name="SCDPT3_87ENDIN_14" localSheetId="0">'GFAC_2021-Q3_SCDPT3'!$R$66</definedName>
    <definedName name="SCDPT3_87ENDIN_15" localSheetId="0">'GFAC_2021-Q3_SCDPT3'!$S$66</definedName>
    <definedName name="SCDPT3_87ENDIN_16" localSheetId="0">'GFAC_2021-Q3_SCDPT3'!$T$66</definedName>
    <definedName name="SCDPT3_87ENDIN_2" localSheetId="0">'GFAC_2021-Q3_SCDPT3'!$D$66</definedName>
    <definedName name="SCDPT3_87ENDIN_3" localSheetId="0">'GFAC_2021-Q3_SCDPT3'!$E$66</definedName>
    <definedName name="SCDPT3_87ENDIN_4" localSheetId="0">'GFAC_2021-Q3_SCDPT3'!$F$66</definedName>
    <definedName name="SCDPT3_87ENDIN_5" localSheetId="0">'GFAC_2021-Q3_SCDPT3'!$G$66</definedName>
    <definedName name="SCDPT3_87ENDIN_6" localSheetId="0">'GFAC_2021-Q3_SCDPT3'!$H$66</definedName>
    <definedName name="SCDPT3_87ENDIN_7" localSheetId="0">'GFAC_2021-Q3_SCDPT3'!$I$66</definedName>
    <definedName name="SCDPT3_87ENDIN_8" localSheetId="0">'GFAC_2021-Q3_SCDPT3'!$J$66</definedName>
    <definedName name="SCDPT3_87ENDIN_9" localSheetId="0">'GFAC_2021-Q3_SCDPT3'!$K$66</definedName>
    <definedName name="SCDPT3_8999997_7" localSheetId="0">'GFAC_2021-Q3_SCDPT3'!$I$68</definedName>
    <definedName name="SCDPT3_8999997_9" localSheetId="0">'GFAC_2021-Q3_SCDPT3'!$K$68</definedName>
    <definedName name="SCDPT3_8999999_7" localSheetId="0">'GFAC_2021-Q3_SCDPT3'!$I$70</definedName>
    <definedName name="SCDPT3_8999999_9" localSheetId="0">'GFAC_2021-Q3_SCDPT3'!$K$70</definedName>
    <definedName name="SCDPT3_9000000_Range" localSheetId="0">'GFAC_2021-Q3_SCDPT3'!$B$71:$T$73</definedName>
    <definedName name="SCDPT3_9099999_7" localSheetId="0">'GFAC_2021-Q3_SCDPT3'!$I$74</definedName>
    <definedName name="SCDPT3_9099999_9" localSheetId="0">'GFAC_2021-Q3_SCDPT3'!$K$74</definedName>
    <definedName name="SCDPT3_90BEGIN_1" localSheetId="0">'GFAC_2021-Q3_SCDPT3'!$C$71</definedName>
    <definedName name="SCDPT3_90BEGIN_10.01" localSheetId="0">'GFAC_2021-Q3_SCDPT3'!$L$71</definedName>
    <definedName name="SCDPT3_90BEGIN_10.02" localSheetId="0">'GFAC_2021-Q3_SCDPT3'!$M$71</definedName>
    <definedName name="SCDPT3_90BEGIN_10.03" localSheetId="0">'GFAC_2021-Q3_SCDPT3'!$N$71</definedName>
    <definedName name="SCDPT3_90BEGIN_11" localSheetId="0">'GFAC_2021-Q3_SCDPT3'!$O$71</definedName>
    <definedName name="SCDPT3_90BEGIN_12" localSheetId="0">'GFAC_2021-Q3_SCDPT3'!$P$71</definedName>
    <definedName name="SCDPT3_90BEGIN_13" localSheetId="0">'GFAC_2021-Q3_SCDPT3'!$Q$71</definedName>
    <definedName name="SCDPT3_90BEGIN_14" localSheetId="0">'GFAC_2021-Q3_SCDPT3'!$R$71</definedName>
    <definedName name="SCDPT3_90BEGIN_15" localSheetId="0">'GFAC_2021-Q3_SCDPT3'!$S$71</definedName>
    <definedName name="SCDPT3_90BEGIN_16" localSheetId="0">'GFAC_2021-Q3_SCDPT3'!$T$71</definedName>
    <definedName name="SCDPT3_90BEGIN_2" localSheetId="0">'GFAC_2021-Q3_SCDPT3'!$D$71</definedName>
    <definedName name="SCDPT3_90BEGIN_3" localSheetId="0">'GFAC_2021-Q3_SCDPT3'!$E$71</definedName>
    <definedName name="SCDPT3_90BEGIN_4" localSheetId="0">'GFAC_2021-Q3_SCDPT3'!$F$71</definedName>
    <definedName name="SCDPT3_90BEGIN_5" localSheetId="0">'GFAC_2021-Q3_SCDPT3'!$G$71</definedName>
    <definedName name="SCDPT3_90BEGIN_6" localSheetId="0">'GFAC_2021-Q3_SCDPT3'!$H$71</definedName>
    <definedName name="SCDPT3_90BEGIN_7" localSheetId="0">'GFAC_2021-Q3_SCDPT3'!$I$71</definedName>
    <definedName name="SCDPT3_90BEGIN_8" localSheetId="0">'GFAC_2021-Q3_SCDPT3'!$J$71</definedName>
    <definedName name="SCDPT3_90BEGIN_9" localSheetId="0">'GFAC_2021-Q3_SCDPT3'!$K$71</definedName>
    <definedName name="SCDPT3_90ENDIN_10.01" localSheetId="0">'GFAC_2021-Q3_SCDPT3'!$L$73</definedName>
    <definedName name="SCDPT3_90ENDIN_10.02" localSheetId="0">'GFAC_2021-Q3_SCDPT3'!$M$73</definedName>
    <definedName name="SCDPT3_90ENDIN_10.03" localSheetId="0">'GFAC_2021-Q3_SCDPT3'!$N$73</definedName>
    <definedName name="SCDPT3_90ENDIN_11" localSheetId="0">'GFAC_2021-Q3_SCDPT3'!$O$73</definedName>
    <definedName name="SCDPT3_90ENDIN_12" localSheetId="0">'GFAC_2021-Q3_SCDPT3'!$P$73</definedName>
    <definedName name="SCDPT3_90ENDIN_13" localSheetId="0">'GFAC_2021-Q3_SCDPT3'!$Q$73</definedName>
    <definedName name="SCDPT3_90ENDIN_14" localSheetId="0">'GFAC_2021-Q3_SCDPT3'!$R$73</definedName>
    <definedName name="SCDPT3_90ENDIN_15" localSheetId="0">'GFAC_2021-Q3_SCDPT3'!$S$73</definedName>
    <definedName name="SCDPT3_90ENDIN_16" localSheetId="0">'GFAC_2021-Q3_SCDPT3'!$T$73</definedName>
    <definedName name="SCDPT3_90ENDIN_2" localSheetId="0">'GFAC_2021-Q3_SCDPT3'!$D$73</definedName>
    <definedName name="SCDPT3_90ENDIN_3" localSheetId="0">'GFAC_2021-Q3_SCDPT3'!$E$73</definedName>
    <definedName name="SCDPT3_90ENDIN_4" localSheetId="0">'GFAC_2021-Q3_SCDPT3'!$F$73</definedName>
    <definedName name="SCDPT3_90ENDIN_5" localSheetId="0">'GFAC_2021-Q3_SCDPT3'!$G$73</definedName>
    <definedName name="SCDPT3_90ENDIN_6" localSheetId="0">'GFAC_2021-Q3_SCDPT3'!$H$73</definedName>
    <definedName name="SCDPT3_90ENDIN_7" localSheetId="0">'GFAC_2021-Q3_SCDPT3'!$I$73</definedName>
    <definedName name="SCDPT3_90ENDIN_8" localSheetId="0">'GFAC_2021-Q3_SCDPT3'!$J$73</definedName>
    <definedName name="SCDPT3_90ENDIN_9" localSheetId="0">'GFAC_2021-Q3_SCDPT3'!$K$73</definedName>
    <definedName name="SCDPT3_9100000_Range" localSheetId="0">'GFAC_2021-Q3_SCDPT3'!$B$75:$T$77</definedName>
    <definedName name="SCDPT3_9199999_7" localSheetId="0">'GFAC_2021-Q3_SCDPT3'!$I$78</definedName>
    <definedName name="SCDPT3_9199999_9" localSheetId="0">'GFAC_2021-Q3_SCDPT3'!$K$78</definedName>
    <definedName name="SCDPT3_91BEGIN_1" localSheetId="0">'GFAC_2021-Q3_SCDPT3'!$C$75</definedName>
    <definedName name="SCDPT3_91BEGIN_10.01" localSheetId="0">'GFAC_2021-Q3_SCDPT3'!$L$75</definedName>
    <definedName name="SCDPT3_91BEGIN_10.02" localSheetId="0">'GFAC_2021-Q3_SCDPT3'!$M$75</definedName>
    <definedName name="SCDPT3_91BEGIN_10.03" localSheetId="0">'GFAC_2021-Q3_SCDPT3'!$N$75</definedName>
    <definedName name="SCDPT3_91BEGIN_11" localSheetId="0">'GFAC_2021-Q3_SCDPT3'!$O$75</definedName>
    <definedName name="SCDPT3_91BEGIN_12" localSheetId="0">'GFAC_2021-Q3_SCDPT3'!$P$75</definedName>
    <definedName name="SCDPT3_91BEGIN_13" localSheetId="0">'GFAC_2021-Q3_SCDPT3'!$Q$75</definedName>
    <definedName name="SCDPT3_91BEGIN_14" localSheetId="0">'GFAC_2021-Q3_SCDPT3'!$R$75</definedName>
    <definedName name="SCDPT3_91BEGIN_15" localSheetId="0">'GFAC_2021-Q3_SCDPT3'!$S$75</definedName>
    <definedName name="SCDPT3_91BEGIN_16" localSheetId="0">'GFAC_2021-Q3_SCDPT3'!$T$75</definedName>
    <definedName name="SCDPT3_91BEGIN_2" localSheetId="0">'GFAC_2021-Q3_SCDPT3'!$D$75</definedName>
    <definedName name="SCDPT3_91BEGIN_3" localSheetId="0">'GFAC_2021-Q3_SCDPT3'!$E$75</definedName>
    <definedName name="SCDPT3_91BEGIN_4" localSheetId="0">'GFAC_2021-Q3_SCDPT3'!$F$75</definedName>
    <definedName name="SCDPT3_91BEGIN_5" localSheetId="0">'GFAC_2021-Q3_SCDPT3'!$G$75</definedName>
    <definedName name="SCDPT3_91BEGIN_6" localSheetId="0">'GFAC_2021-Q3_SCDPT3'!$H$75</definedName>
    <definedName name="SCDPT3_91BEGIN_7" localSheetId="0">'GFAC_2021-Q3_SCDPT3'!$I$75</definedName>
    <definedName name="SCDPT3_91BEGIN_8" localSheetId="0">'GFAC_2021-Q3_SCDPT3'!$J$75</definedName>
    <definedName name="SCDPT3_91BEGIN_9" localSheetId="0">'GFAC_2021-Q3_SCDPT3'!$K$75</definedName>
    <definedName name="SCDPT3_91ENDIN_10.01" localSheetId="0">'GFAC_2021-Q3_SCDPT3'!$L$77</definedName>
    <definedName name="SCDPT3_91ENDIN_10.02" localSheetId="0">'GFAC_2021-Q3_SCDPT3'!$M$77</definedName>
    <definedName name="SCDPT3_91ENDIN_10.03" localSheetId="0">'GFAC_2021-Q3_SCDPT3'!$N$77</definedName>
    <definedName name="SCDPT3_91ENDIN_11" localSheetId="0">'GFAC_2021-Q3_SCDPT3'!$O$77</definedName>
    <definedName name="SCDPT3_91ENDIN_12" localSheetId="0">'GFAC_2021-Q3_SCDPT3'!$P$77</definedName>
    <definedName name="SCDPT3_91ENDIN_13" localSheetId="0">'GFAC_2021-Q3_SCDPT3'!$Q$77</definedName>
    <definedName name="SCDPT3_91ENDIN_14" localSheetId="0">'GFAC_2021-Q3_SCDPT3'!$R$77</definedName>
    <definedName name="SCDPT3_91ENDIN_15" localSheetId="0">'GFAC_2021-Q3_SCDPT3'!$S$77</definedName>
    <definedName name="SCDPT3_91ENDIN_16" localSheetId="0">'GFAC_2021-Q3_SCDPT3'!$T$77</definedName>
    <definedName name="SCDPT3_91ENDIN_2" localSheetId="0">'GFAC_2021-Q3_SCDPT3'!$D$77</definedName>
    <definedName name="SCDPT3_91ENDIN_3" localSheetId="0">'GFAC_2021-Q3_SCDPT3'!$E$77</definedName>
    <definedName name="SCDPT3_91ENDIN_4" localSheetId="0">'GFAC_2021-Q3_SCDPT3'!$F$77</definedName>
    <definedName name="SCDPT3_91ENDIN_5" localSheetId="0">'GFAC_2021-Q3_SCDPT3'!$G$77</definedName>
    <definedName name="SCDPT3_91ENDIN_6" localSheetId="0">'GFAC_2021-Q3_SCDPT3'!$H$77</definedName>
    <definedName name="SCDPT3_91ENDIN_7" localSheetId="0">'GFAC_2021-Q3_SCDPT3'!$I$77</definedName>
    <definedName name="SCDPT3_91ENDIN_8" localSheetId="0">'GFAC_2021-Q3_SCDPT3'!$J$77</definedName>
    <definedName name="SCDPT3_91ENDIN_9" localSheetId="0">'GFAC_2021-Q3_SCDPT3'!$K$77</definedName>
    <definedName name="SCDPT3_9200000_Range" localSheetId="0">'GFAC_2021-Q3_SCDPT3'!$B$79:$T$81</definedName>
    <definedName name="SCDPT3_9299999_7" localSheetId="0">'GFAC_2021-Q3_SCDPT3'!$I$82</definedName>
    <definedName name="SCDPT3_9299999_9" localSheetId="0">'GFAC_2021-Q3_SCDPT3'!$K$82</definedName>
    <definedName name="SCDPT3_92BEGIN_1" localSheetId="0">'GFAC_2021-Q3_SCDPT3'!$C$79</definedName>
    <definedName name="SCDPT3_92BEGIN_10.01" localSheetId="0">'GFAC_2021-Q3_SCDPT3'!$L$79</definedName>
    <definedName name="SCDPT3_92BEGIN_10.02" localSheetId="0">'GFAC_2021-Q3_SCDPT3'!$M$79</definedName>
    <definedName name="SCDPT3_92BEGIN_10.03" localSheetId="0">'GFAC_2021-Q3_SCDPT3'!$N$79</definedName>
    <definedName name="SCDPT3_92BEGIN_11" localSheetId="0">'GFAC_2021-Q3_SCDPT3'!$O$79</definedName>
    <definedName name="SCDPT3_92BEGIN_12" localSheetId="0">'GFAC_2021-Q3_SCDPT3'!$P$79</definedName>
    <definedName name="SCDPT3_92BEGIN_13" localSheetId="0">'GFAC_2021-Q3_SCDPT3'!$Q$79</definedName>
    <definedName name="SCDPT3_92BEGIN_14" localSheetId="0">'GFAC_2021-Q3_SCDPT3'!$R$79</definedName>
    <definedName name="SCDPT3_92BEGIN_15" localSheetId="0">'GFAC_2021-Q3_SCDPT3'!$S$79</definedName>
    <definedName name="SCDPT3_92BEGIN_16" localSheetId="0">'GFAC_2021-Q3_SCDPT3'!$T$79</definedName>
    <definedName name="SCDPT3_92BEGIN_2" localSheetId="0">'GFAC_2021-Q3_SCDPT3'!$D$79</definedName>
    <definedName name="SCDPT3_92BEGIN_3" localSheetId="0">'GFAC_2021-Q3_SCDPT3'!$E$79</definedName>
    <definedName name="SCDPT3_92BEGIN_4" localSheetId="0">'GFAC_2021-Q3_SCDPT3'!$F$79</definedName>
    <definedName name="SCDPT3_92BEGIN_5" localSheetId="0">'GFAC_2021-Q3_SCDPT3'!$G$79</definedName>
    <definedName name="SCDPT3_92BEGIN_6" localSheetId="0">'GFAC_2021-Q3_SCDPT3'!$H$79</definedName>
    <definedName name="SCDPT3_92BEGIN_7" localSheetId="0">'GFAC_2021-Q3_SCDPT3'!$I$79</definedName>
    <definedName name="SCDPT3_92BEGIN_8" localSheetId="0">'GFAC_2021-Q3_SCDPT3'!$J$79</definedName>
    <definedName name="SCDPT3_92BEGIN_9" localSheetId="0">'GFAC_2021-Q3_SCDPT3'!$K$79</definedName>
    <definedName name="SCDPT3_92ENDIN_10.01" localSheetId="0">'GFAC_2021-Q3_SCDPT3'!$L$81</definedName>
    <definedName name="SCDPT3_92ENDIN_10.02" localSheetId="0">'GFAC_2021-Q3_SCDPT3'!$M$81</definedName>
    <definedName name="SCDPT3_92ENDIN_10.03" localSheetId="0">'GFAC_2021-Q3_SCDPT3'!$N$81</definedName>
    <definedName name="SCDPT3_92ENDIN_11" localSheetId="0">'GFAC_2021-Q3_SCDPT3'!$O$81</definedName>
    <definedName name="SCDPT3_92ENDIN_12" localSheetId="0">'GFAC_2021-Q3_SCDPT3'!$P$81</definedName>
    <definedName name="SCDPT3_92ENDIN_13" localSheetId="0">'GFAC_2021-Q3_SCDPT3'!$Q$81</definedName>
    <definedName name="SCDPT3_92ENDIN_14" localSheetId="0">'GFAC_2021-Q3_SCDPT3'!$R$81</definedName>
    <definedName name="SCDPT3_92ENDIN_15" localSheetId="0">'GFAC_2021-Q3_SCDPT3'!$S$81</definedName>
    <definedName name="SCDPT3_92ENDIN_16" localSheetId="0">'GFAC_2021-Q3_SCDPT3'!$T$81</definedName>
    <definedName name="SCDPT3_92ENDIN_2" localSheetId="0">'GFAC_2021-Q3_SCDPT3'!$D$81</definedName>
    <definedName name="SCDPT3_92ENDIN_3" localSheetId="0">'GFAC_2021-Q3_SCDPT3'!$E$81</definedName>
    <definedName name="SCDPT3_92ENDIN_4" localSheetId="0">'GFAC_2021-Q3_SCDPT3'!$F$81</definedName>
    <definedName name="SCDPT3_92ENDIN_5" localSheetId="0">'GFAC_2021-Q3_SCDPT3'!$G$81</definedName>
    <definedName name="SCDPT3_92ENDIN_6" localSheetId="0">'GFAC_2021-Q3_SCDPT3'!$H$81</definedName>
    <definedName name="SCDPT3_92ENDIN_7" localSheetId="0">'GFAC_2021-Q3_SCDPT3'!$I$81</definedName>
    <definedName name="SCDPT3_92ENDIN_8" localSheetId="0">'GFAC_2021-Q3_SCDPT3'!$J$81</definedName>
    <definedName name="SCDPT3_92ENDIN_9" localSheetId="0">'GFAC_2021-Q3_SCDPT3'!$K$81</definedName>
    <definedName name="SCDPT3_9300000_Range" localSheetId="0">'GFAC_2021-Q3_SCDPT3'!$B$83:$T$85</definedName>
    <definedName name="SCDPT3_9399999_7" localSheetId="0">'GFAC_2021-Q3_SCDPT3'!$I$86</definedName>
    <definedName name="SCDPT3_9399999_9" localSheetId="0">'GFAC_2021-Q3_SCDPT3'!$K$86</definedName>
    <definedName name="SCDPT3_93BEGIN_1" localSheetId="0">'GFAC_2021-Q3_SCDPT3'!$C$83</definedName>
    <definedName name="SCDPT3_93BEGIN_10.01" localSheetId="0">'GFAC_2021-Q3_SCDPT3'!$L$83</definedName>
    <definedName name="SCDPT3_93BEGIN_10.02" localSheetId="0">'GFAC_2021-Q3_SCDPT3'!$M$83</definedName>
    <definedName name="SCDPT3_93BEGIN_10.03" localSheetId="0">'GFAC_2021-Q3_SCDPT3'!$N$83</definedName>
    <definedName name="SCDPT3_93BEGIN_11" localSheetId="0">'GFAC_2021-Q3_SCDPT3'!$O$83</definedName>
    <definedName name="SCDPT3_93BEGIN_12" localSheetId="0">'GFAC_2021-Q3_SCDPT3'!$P$83</definedName>
    <definedName name="SCDPT3_93BEGIN_13" localSheetId="0">'GFAC_2021-Q3_SCDPT3'!$Q$83</definedName>
    <definedName name="SCDPT3_93BEGIN_14" localSheetId="0">'GFAC_2021-Q3_SCDPT3'!$R$83</definedName>
    <definedName name="SCDPT3_93BEGIN_15" localSheetId="0">'GFAC_2021-Q3_SCDPT3'!$S$83</definedName>
    <definedName name="SCDPT3_93BEGIN_16" localSheetId="0">'GFAC_2021-Q3_SCDPT3'!$T$83</definedName>
    <definedName name="SCDPT3_93BEGIN_2" localSheetId="0">'GFAC_2021-Q3_SCDPT3'!$D$83</definedName>
    <definedName name="SCDPT3_93BEGIN_3" localSheetId="0">'GFAC_2021-Q3_SCDPT3'!$E$83</definedName>
    <definedName name="SCDPT3_93BEGIN_4" localSheetId="0">'GFAC_2021-Q3_SCDPT3'!$F$83</definedName>
    <definedName name="SCDPT3_93BEGIN_5" localSheetId="0">'GFAC_2021-Q3_SCDPT3'!$G$83</definedName>
    <definedName name="SCDPT3_93BEGIN_6" localSheetId="0">'GFAC_2021-Q3_SCDPT3'!$H$83</definedName>
    <definedName name="SCDPT3_93BEGIN_7" localSheetId="0">'GFAC_2021-Q3_SCDPT3'!$I$83</definedName>
    <definedName name="SCDPT3_93BEGIN_8" localSheetId="0">'GFAC_2021-Q3_SCDPT3'!$J$83</definedName>
    <definedName name="SCDPT3_93BEGIN_9" localSheetId="0">'GFAC_2021-Q3_SCDPT3'!$K$83</definedName>
    <definedName name="SCDPT3_93ENDIN_10.01" localSheetId="0">'GFAC_2021-Q3_SCDPT3'!$L$85</definedName>
    <definedName name="SCDPT3_93ENDIN_10.02" localSheetId="0">'GFAC_2021-Q3_SCDPT3'!$M$85</definedName>
    <definedName name="SCDPT3_93ENDIN_10.03" localSheetId="0">'GFAC_2021-Q3_SCDPT3'!$N$85</definedName>
    <definedName name="SCDPT3_93ENDIN_11" localSheetId="0">'GFAC_2021-Q3_SCDPT3'!$O$85</definedName>
    <definedName name="SCDPT3_93ENDIN_12" localSheetId="0">'GFAC_2021-Q3_SCDPT3'!$P$85</definedName>
    <definedName name="SCDPT3_93ENDIN_13" localSheetId="0">'GFAC_2021-Q3_SCDPT3'!$Q$85</definedName>
    <definedName name="SCDPT3_93ENDIN_14" localSheetId="0">'GFAC_2021-Q3_SCDPT3'!$R$85</definedName>
    <definedName name="SCDPT3_93ENDIN_15" localSheetId="0">'GFAC_2021-Q3_SCDPT3'!$S$85</definedName>
    <definedName name="SCDPT3_93ENDIN_16" localSheetId="0">'GFAC_2021-Q3_SCDPT3'!$T$85</definedName>
    <definedName name="SCDPT3_93ENDIN_2" localSheetId="0">'GFAC_2021-Q3_SCDPT3'!$D$85</definedName>
    <definedName name="SCDPT3_93ENDIN_3" localSheetId="0">'GFAC_2021-Q3_SCDPT3'!$E$85</definedName>
    <definedName name="SCDPT3_93ENDIN_4" localSheetId="0">'GFAC_2021-Q3_SCDPT3'!$F$85</definedName>
    <definedName name="SCDPT3_93ENDIN_5" localSheetId="0">'GFAC_2021-Q3_SCDPT3'!$G$85</definedName>
    <definedName name="SCDPT3_93ENDIN_6" localSheetId="0">'GFAC_2021-Q3_SCDPT3'!$H$85</definedName>
    <definedName name="SCDPT3_93ENDIN_7" localSheetId="0">'GFAC_2021-Q3_SCDPT3'!$I$85</definedName>
    <definedName name="SCDPT3_93ENDIN_8" localSheetId="0">'GFAC_2021-Q3_SCDPT3'!$J$85</definedName>
    <definedName name="SCDPT3_93ENDIN_9" localSheetId="0">'GFAC_2021-Q3_SCDPT3'!$K$85</definedName>
    <definedName name="SCDPT3_9400000_Range" localSheetId="0">'GFAC_2021-Q3_SCDPT3'!$B$87:$T$89</definedName>
    <definedName name="SCDPT3_9499999_7" localSheetId="0">'GFAC_2021-Q3_SCDPT3'!$I$90</definedName>
    <definedName name="SCDPT3_9499999_9" localSheetId="0">'GFAC_2021-Q3_SCDPT3'!$K$90</definedName>
    <definedName name="SCDPT3_94BEGIN_1" localSheetId="0">'GFAC_2021-Q3_SCDPT3'!$C$87</definedName>
    <definedName name="SCDPT3_94BEGIN_10.01" localSheetId="0">'GFAC_2021-Q3_SCDPT3'!$L$87</definedName>
    <definedName name="SCDPT3_94BEGIN_10.02" localSheetId="0">'GFAC_2021-Q3_SCDPT3'!$M$87</definedName>
    <definedName name="SCDPT3_94BEGIN_10.03" localSheetId="0">'GFAC_2021-Q3_SCDPT3'!$N$87</definedName>
    <definedName name="SCDPT3_94BEGIN_11" localSheetId="0">'GFAC_2021-Q3_SCDPT3'!$O$87</definedName>
    <definedName name="SCDPT3_94BEGIN_12" localSheetId="0">'GFAC_2021-Q3_SCDPT3'!$P$87</definedName>
    <definedName name="SCDPT3_94BEGIN_13" localSheetId="0">'GFAC_2021-Q3_SCDPT3'!$Q$87</definedName>
    <definedName name="SCDPT3_94BEGIN_14" localSheetId="0">'GFAC_2021-Q3_SCDPT3'!$R$87</definedName>
    <definedName name="SCDPT3_94BEGIN_15" localSheetId="0">'GFAC_2021-Q3_SCDPT3'!$S$87</definedName>
    <definedName name="SCDPT3_94BEGIN_16" localSheetId="0">'GFAC_2021-Q3_SCDPT3'!$T$87</definedName>
    <definedName name="SCDPT3_94BEGIN_2" localSheetId="0">'GFAC_2021-Q3_SCDPT3'!$D$87</definedName>
    <definedName name="SCDPT3_94BEGIN_3" localSheetId="0">'GFAC_2021-Q3_SCDPT3'!$E$87</definedName>
    <definedName name="SCDPT3_94BEGIN_4" localSheetId="0">'GFAC_2021-Q3_SCDPT3'!$F$87</definedName>
    <definedName name="SCDPT3_94BEGIN_5" localSheetId="0">'GFAC_2021-Q3_SCDPT3'!$G$87</definedName>
    <definedName name="SCDPT3_94BEGIN_6" localSheetId="0">'GFAC_2021-Q3_SCDPT3'!$H$87</definedName>
    <definedName name="SCDPT3_94BEGIN_7" localSheetId="0">'GFAC_2021-Q3_SCDPT3'!$I$87</definedName>
    <definedName name="SCDPT3_94BEGIN_8" localSheetId="0">'GFAC_2021-Q3_SCDPT3'!$J$87</definedName>
    <definedName name="SCDPT3_94BEGIN_9" localSheetId="0">'GFAC_2021-Q3_SCDPT3'!$K$87</definedName>
    <definedName name="SCDPT3_94ENDIN_10.01" localSheetId="0">'GFAC_2021-Q3_SCDPT3'!$L$89</definedName>
    <definedName name="SCDPT3_94ENDIN_10.02" localSheetId="0">'GFAC_2021-Q3_SCDPT3'!$M$89</definedName>
    <definedName name="SCDPT3_94ENDIN_10.03" localSheetId="0">'GFAC_2021-Q3_SCDPT3'!$N$89</definedName>
    <definedName name="SCDPT3_94ENDIN_11" localSheetId="0">'GFAC_2021-Q3_SCDPT3'!$O$89</definedName>
    <definedName name="SCDPT3_94ENDIN_12" localSheetId="0">'GFAC_2021-Q3_SCDPT3'!$P$89</definedName>
    <definedName name="SCDPT3_94ENDIN_13" localSheetId="0">'GFAC_2021-Q3_SCDPT3'!$Q$89</definedName>
    <definedName name="SCDPT3_94ENDIN_14" localSheetId="0">'GFAC_2021-Q3_SCDPT3'!$R$89</definedName>
    <definedName name="SCDPT3_94ENDIN_15" localSheetId="0">'GFAC_2021-Q3_SCDPT3'!$S$89</definedName>
    <definedName name="SCDPT3_94ENDIN_16" localSheetId="0">'GFAC_2021-Q3_SCDPT3'!$T$89</definedName>
    <definedName name="SCDPT3_94ENDIN_2" localSheetId="0">'GFAC_2021-Q3_SCDPT3'!$D$89</definedName>
    <definedName name="SCDPT3_94ENDIN_3" localSheetId="0">'GFAC_2021-Q3_SCDPT3'!$E$89</definedName>
    <definedName name="SCDPT3_94ENDIN_4" localSheetId="0">'GFAC_2021-Q3_SCDPT3'!$F$89</definedName>
    <definedName name="SCDPT3_94ENDIN_5" localSheetId="0">'GFAC_2021-Q3_SCDPT3'!$G$89</definedName>
    <definedName name="SCDPT3_94ENDIN_6" localSheetId="0">'GFAC_2021-Q3_SCDPT3'!$H$89</definedName>
    <definedName name="SCDPT3_94ENDIN_7" localSheetId="0">'GFAC_2021-Q3_SCDPT3'!$I$89</definedName>
    <definedName name="SCDPT3_94ENDIN_8" localSheetId="0">'GFAC_2021-Q3_SCDPT3'!$J$89</definedName>
    <definedName name="SCDPT3_94ENDIN_9" localSheetId="0">'GFAC_2021-Q3_SCDPT3'!$K$89</definedName>
    <definedName name="SCDPT3_9500000_Range" localSheetId="0">'GFAC_2021-Q3_SCDPT3'!$B$91:$T$93</definedName>
    <definedName name="SCDPT3_9599999_7" localSheetId="0">'GFAC_2021-Q3_SCDPT3'!$I$94</definedName>
    <definedName name="SCDPT3_9599999_9" localSheetId="0">'GFAC_2021-Q3_SCDPT3'!$K$94</definedName>
    <definedName name="SCDPT3_95BEGIN_1" localSheetId="0">'GFAC_2021-Q3_SCDPT3'!$C$91</definedName>
    <definedName name="SCDPT3_95BEGIN_10.01" localSheetId="0">'GFAC_2021-Q3_SCDPT3'!$L$91</definedName>
    <definedName name="SCDPT3_95BEGIN_10.02" localSheetId="0">'GFAC_2021-Q3_SCDPT3'!$M$91</definedName>
    <definedName name="SCDPT3_95BEGIN_10.03" localSheetId="0">'GFAC_2021-Q3_SCDPT3'!$N$91</definedName>
    <definedName name="SCDPT3_95BEGIN_11" localSheetId="0">'GFAC_2021-Q3_SCDPT3'!$O$91</definedName>
    <definedName name="SCDPT3_95BEGIN_12" localSheetId="0">'GFAC_2021-Q3_SCDPT3'!$P$91</definedName>
    <definedName name="SCDPT3_95BEGIN_13" localSheetId="0">'GFAC_2021-Q3_SCDPT3'!$Q$91</definedName>
    <definedName name="SCDPT3_95BEGIN_14" localSheetId="0">'GFAC_2021-Q3_SCDPT3'!$R$91</definedName>
    <definedName name="SCDPT3_95BEGIN_15" localSheetId="0">'GFAC_2021-Q3_SCDPT3'!$S$91</definedName>
    <definedName name="SCDPT3_95BEGIN_16" localSheetId="0">'GFAC_2021-Q3_SCDPT3'!$T$91</definedName>
    <definedName name="SCDPT3_95BEGIN_2" localSheetId="0">'GFAC_2021-Q3_SCDPT3'!$D$91</definedName>
    <definedName name="SCDPT3_95BEGIN_3" localSheetId="0">'GFAC_2021-Q3_SCDPT3'!$E$91</definedName>
    <definedName name="SCDPT3_95BEGIN_4" localSheetId="0">'GFAC_2021-Q3_SCDPT3'!$F$91</definedName>
    <definedName name="SCDPT3_95BEGIN_5" localSheetId="0">'GFAC_2021-Q3_SCDPT3'!$G$91</definedName>
    <definedName name="SCDPT3_95BEGIN_6" localSheetId="0">'GFAC_2021-Q3_SCDPT3'!$H$91</definedName>
    <definedName name="SCDPT3_95BEGIN_7" localSheetId="0">'GFAC_2021-Q3_SCDPT3'!$I$91</definedName>
    <definedName name="SCDPT3_95BEGIN_8" localSheetId="0">'GFAC_2021-Q3_SCDPT3'!$J$91</definedName>
    <definedName name="SCDPT3_95BEGIN_9" localSheetId="0">'GFAC_2021-Q3_SCDPT3'!$K$91</definedName>
    <definedName name="SCDPT3_95ENDIN_10.01" localSheetId="0">'GFAC_2021-Q3_SCDPT3'!$L$93</definedName>
    <definedName name="SCDPT3_95ENDIN_10.02" localSheetId="0">'GFAC_2021-Q3_SCDPT3'!$M$93</definedName>
    <definedName name="SCDPT3_95ENDIN_10.03" localSheetId="0">'GFAC_2021-Q3_SCDPT3'!$N$93</definedName>
    <definedName name="SCDPT3_95ENDIN_11" localSheetId="0">'GFAC_2021-Q3_SCDPT3'!$O$93</definedName>
    <definedName name="SCDPT3_95ENDIN_12" localSheetId="0">'GFAC_2021-Q3_SCDPT3'!$P$93</definedName>
    <definedName name="SCDPT3_95ENDIN_13" localSheetId="0">'GFAC_2021-Q3_SCDPT3'!$Q$93</definedName>
    <definedName name="SCDPT3_95ENDIN_14" localSheetId="0">'GFAC_2021-Q3_SCDPT3'!$R$93</definedName>
    <definedName name="SCDPT3_95ENDIN_15" localSheetId="0">'GFAC_2021-Q3_SCDPT3'!$S$93</definedName>
    <definedName name="SCDPT3_95ENDIN_16" localSheetId="0">'GFAC_2021-Q3_SCDPT3'!$T$93</definedName>
    <definedName name="SCDPT3_95ENDIN_2" localSheetId="0">'GFAC_2021-Q3_SCDPT3'!$D$93</definedName>
    <definedName name="SCDPT3_95ENDIN_3" localSheetId="0">'GFAC_2021-Q3_SCDPT3'!$E$93</definedName>
    <definedName name="SCDPT3_95ENDIN_4" localSheetId="0">'GFAC_2021-Q3_SCDPT3'!$F$93</definedName>
    <definedName name="SCDPT3_95ENDIN_5" localSheetId="0">'GFAC_2021-Q3_SCDPT3'!$G$93</definedName>
    <definedName name="SCDPT3_95ENDIN_6" localSheetId="0">'GFAC_2021-Q3_SCDPT3'!$H$93</definedName>
    <definedName name="SCDPT3_95ENDIN_7" localSheetId="0">'GFAC_2021-Q3_SCDPT3'!$I$93</definedName>
    <definedName name="SCDPT3_95ENDIN_8" localSheetId="0">'GFAC_2021-Q3_SCDPT3'!$J$93</definedName>
    <definedName name="SCDPT3_95ENDIN_9" localSheetId="0">'GFAC_2021-Q3_SCDPT3'!$K$93</definedName>
    <definedName name="SCDPT3_9600000_Range" localSheetId="0">'GFAC_2021-Q3_SCDPT3'!$B$95:$T$97</definedName>
    <definedName name="SCDPT3_9699999_7" localSheetId="0">'GFAC_2021-Q3_SCDPT3'!$I$98</definedName>
    <definedName name="SCDPT3_9699999_9" localSheetId="0">'GFAC_2021-Q3_SCDPT3'!$K$98</definedName>
    <definedName name="SCDPT3_96BEGIN_1" localSheetId="0">'GFAC_2021-Q3_SCDPT3'!$C$95</definedName>
    <definedName name="SCDPT3_96BEGIN_10.01" localSheetId="0">'GFAC_2021-Q3_SCDPT3'!$L$95</definedName>
    <definedName name="SCDPT3_96BEGIN_10.02" localSheetId="0">'GFAC_2021-Q3_SCDPT3'!$M$95</definedName>
    <definedName name="SCDPT3_96BEGIN_10.03" localSheetId="0">'GFAC_2021-Q3_SCDPT3'!$N$95</definedName>
    <definedName name="SCDPT3_96BEGIN_11" localSheetId="0">'GFAC_2021-Q3_SCDPT3'!$O$95</definedName>
    <definedName name="SCDPT3_96BEGIN_12" localSheetId="0">'GFAC_2021-Q3_SCDPT3'!$P$95</definedName>
    <definedName name="SCDPT3_96BEGIN_13" localSheetId="0">'GFAC_2021-Q3_SCDPT3'!$Q$95</definedName>
    <definedName name="SCDPT3_96BEGIN_14" localSheetId="0">'GFAC_2021-Q3_SCDPT3'!$R$95</definedName>
    <definedName name="SCDPT3_96BEGIN_15" localSheetId="0">'GFAC_2021-Q3_SCDPT3'!$S$95</definedName>
    <definedName name="SCDPT3_96BEGIN_16" localSheetId="0">'GFAC_2021-Q3_SCDPT3'!$T$95</definedName>
    <definedName name="SCDPT3_96BEGIN_2" localSheetId="0">'GFAC_2021-Q3_SCDPT3'!$D$95</definedName>
    <definedName name="SCDPT3_96BEGIN_3" localSheetId="0">'GFAC_2021-Q3_SCDPT3'!$E$95</definedName>
    <definedName name="SCDPT3_96BEGIN_4" localSheetId="0">'GFAC_2021-Q3_SCDPT3'!$F$95</definedName>
    <definedName name="SCDPT3_96BEGIN_5" localSheetId="0">'GFAC_2021-Q3_SCDPT3'!$G$95</definedName>
    <definedName name="SCDPT3_96BEGIN_6" localSheetId="0">'GFAC_2021-Q3_SCDPT3'!$H$95</definedName>
    <definedName name="SCDPT3_96BEGIN_7" localSheetId="0">'GFAC_2021-Q3_SCDPT3'!$I$95</definedName>
    <definedName name="SCDPT3_96BEGIN_8" localSheetId="0">'GFAC_2021-Q3_SCDPT3'!$J$95</definedName>
    <definedName name="SCDPT3_96BEGIN_9" localSheetId="0">'GFAC_2021-Q3_SCDPT3'!$K$95</definedName>
    <definedName name="SCDPT3_96ENDIN_10.01" localSheetId="0">'GFAC_2021-Q3_SCDPT3'!$L$97</definedName>
    <definedName name="SCDPT3_96ENDIN_10.02" localSheetId="0">'GFAC_2021-Q3_SCDPT3'!$M$97</definedName>
    <definedName name="SCDPT3_96ENDIN_10.03" localSheetId="0">'GFAC_2021-Q3_SCDPT3'!$N$97</definedName>
    <definedName name="SCDPT3_96ENDIN_11" localSheetId="0">'GFAC_2021-Q3_SCDPT3'!$O$97</definedName>
    <definedName name="SCDPT3_96ENDIN_12" localSheetId="0">'GFAC_2021-Q3_SCDPT3'!$P$97</definedName>
    <definedName name="SCDPT3_96ENDIN_13" localSheetId="0">'GFAC_2021-Q3_SCDPT3'!$Q$97</definedName>
    <definedName name="SCDPT3_96ENDIN_14" localSheetId="0">'GFAC_2021-Q3_SCDPT3'!$R$97</definedName>
    <definedName name="SCDPT3_96ENDIN_15" localSheetId="0">'GFAC_2021-Q3_SCDPT3'!$S$97</definedName>
    <definedName name="SCDPT3_96ENDIN_16" localSheetId="0">'GFAC_2021-Q3_SCDPT3'!$T$97</definedName>
    <definedName name="SCDPT3_96ENDIN_2" localSheetId="0">'GFAC_2021-Q3_SCDPT3'!$D$97</definedName>
    <definedName name="SCDPT3_96ENDIN_3" localSheetId="0">'GFAC_2021-Q3_SCDPT3'!$E$97</definedName>
    <definedName name="SCDPT3_96ENDIN_4" localSheetId="0">'GFAC_2021-Q3_SCDPT3'!$F$97</definedName>
    <definedName name="SCDPT3_96ENDIN_5" localSheetId="0">'GFAC_2021-Q3_SCDPT3'!$G$97</definedName>
    <definedName name="SCDPT3_96ENDIN_6" localSheetId="0">'GFAC_2021-Q3_SCDPT3'!$H$97</definedName>
    <definedName name="SCDPT3_96ENDIN_7" localSheetId="0">'GFAC_2021-Q3_SCDPT3'!$I$97</definedName>
    <definedName name="SCDPT3_96ENDIN_8" localSheetId="0">'GFAC_2021-Q3_SCDPT3'!$J$97</definedName>
    <definedName name="SCDPT3_96ENDIN_9" localSheetId="0">'GFAC_2021-Q3_SCDPT3'!$K$97</definedName>
    <definedName name="SCDPT3_9799997_7" localSheetId="0">'GFAC_2021-Q3_SCDPT3'!$I$99</definedName>
    <definedName name="SCDPT3_9799997_9" localSheetId="0">'GFAC_2021-Q3_SCDPT3'!$K$99</definedName>
    <definedName name="SCDPT3_9799999_7" localSheetId="0">'GFAC_2021-Q3_SCDPT3'!$I$101</definedName>
    <definedName name="SCDPT3_9799999_9" localSheetId="0">'GFAC_2021-Q3_SCDPT3'!$K$101</definedName>
    <definedName name="SCDPT3_9899999_7" localSheetId="0">'GFAC_2021-Q3_SCDPT3'!$I$102</definedName>
    <definedName name="SCDPT3_9899999_9" localSheetId="0">'GFAC_2021-Q3_SCDPT3'!$K$102</definedName>
    <definedName name="SCDPT3_9999999_7" localSheetId="0">'GFAC_2021-Q3_SCDPT3'!$I$103</definedName>
    <definedName name="SCDPT3_9999999_9" localSheetId="0">'GFAC_2021-Q3_SCDPT3'!$K$103</definedName>
    <definedName name="SCDPT4_0500000_Range" localSheetId="1">'GFAC_2021-Q3_SCDPT4'!$B$7:$AF$9</definedName>
    <definedName name="SCDPT4_0599999_10" localSheetId="1">'GFAC_2021-Q3_SCDPT4'!$L$10</definedName>
    <definedName name="SCDPT4_0599999_11" localSheetId="1">'GFAC_2021-Q3_SCDPT4'!$M$10</definedName>
    <definedName name="SCDPT4_0599999_12" localSheetId="1">'GFAC_2021-Q3_SCDPT4'!$N$10</definedName>
    <definedName name="SCDPT4_0599999_13" localSheetId="1">'GFAC_2021-Q3_SCDPT4'!$O$10</definedName>
    <definedName name="SCDPT4_0599999_14" localSheetId="1">'GFAC_2021-Q3_SCDPT4'!$P$10</definedName>
    <definedName name="SCDPT4_0599999_15" localSheetId="1">'GFAC_2021-Q3_SCDPT4'!$Q$10</definedName>
    <definedName name="SCDPT4_0599999_16" localSheetId="1">'GFAC_2021-Q3_SCDPT4'!$R$10</definedName>
    <definedName name="SCDPT4_0599999_17" localSheetId="1">'GFAC_2021-Q3_SCDPT4'!$S$10</definedName>
    <definedName name="SCDPT4_0599999_18" localSheetId="1">'GFAC_2021-Q3_SCDPT4'!$T$10</definedName>
    <definedName name="SCDPT4_0599999_19" localSheetId="1">'GFAC_2021-Q3_SCDPT4'!$U$10</definedName>
    <definedName name="SCDPT4_0599999_20" localSheetId="1">'GFAC_2021-Q3_SCDPT4'!$V$10</definedName>
    <definedName name="SCDPT4_0599999_7" localSheetId="1">'GFAC_2021-Q3_SCDPT4'!$I$10</definedName>
    <definedName name="SCDPT4_0599999_8" localSheetId="1">'GFAC_2021-Q3_SCDPT4'!$J$10</definedName>
    <definedName name="SCDPT4_0599999_9" localSheetId="1">'GFAC_2021-Q3_SCDPT4'!$K$10</definedName>
    <definedName name="SCDPT4_05BEGIN_1" localSheetId="1">'GFAC_2021-Q3_SCDPT4'!$C$7</definedName>
    <definedName name="SCDPT4_05BEGIN_10" localSheetId="1">'GFAC_2021-Q3_SCDPT4'!$L$7</definedName>
    <definedName name="SCDPT4_05BEGIN_11" localSheetId="1">'GFAC_2021-Q3_SCDPT4'!$M$7</definedName>
    <definedName name="SCDPT4_05BEGIN_12" localSheetId="1">'GFAC_2021-Q3_SCDPT4'!$N$7</definedName>
    <definedName name="SCDPT4_05BEGIN_13" localSheetId="1">'GFAC_2021-Q3_SCDPT4'!$O$7</definedName>
    <definedName name="SCDPT4_05BEGIN_14" localSheetId="1">'GFAC_2021-Q3_SCDPT4'!$P$7</definedName>
    <definedName name="SCDPT4_05BEGIN_15" localSheetId="1">'GFAC_2021-Q3_SCDPT4'!$Q$7</definedName>
    <definedName name="SCDPT4_05BEGIN_16" localSheetId="1">'GFAC_2021-Q3_SCDPT4'!$R$7</definedName>
    <definedName name="SCDPT4_05BEGIN_17" localSheetId="1">'GFAC_2021-Q3_SCDPT4'!$S$7</definedName>
    <definedName name="SCDPT4_05BEGIN_18" localSheetId="1">'GFAC_2021-Q3_SCDPT4'!$T$7</definedName>
    <definedName name="SCDPT4_05BEGIN_19" localSheetId="1">'GFAC_2021-Q3_SCDPT4'!$U$7</definedName>
    <definedName name="SCDPT4_05BEGIN_2" localSheetId="1">'GFAC_2021-Q3_SCDPT4'!$D$7</definedName>
    <definedName name="SCDPT4_05BEGIN_20" localSheetId="1">'GFAC_2021-Q3_SCDPT4'!$V$7</definedName>
    <definedName name="SCDPT4_05BEGIN_21" localSheetId="1">'GFAC_2021-Q3_SCDPT4'!$W$7</definedName>
    <definedName name="SCDPT4_05BEGIN_22.01" localSheetId="1">'GFAC_2021-Q3_SCDPT4'!$X$7</definedName>
    <definedName name="SCDPT4_05BEGIN_22.02" localSheetId="1">'GFAC_2021-Q3_SCDPT4'!$Y$7</definedName>
    <definedName name="SCDPT4_05BEGIN_22.03" localSheetId="1">'GFAC_2021-Q3_SCDPT4'!$Z$7</definedName>
    <definedName name="SCDPT4_05BEGIN_23" localSheetId="1">'GFAC_2021-Q3_SCDPT4'!$AA$7</definedName>
    <definedName name="SCDPT4_05BEGIN_24" localSheetId="1">'GFAC_2021-Q3_SCDPT4'!$AB$7</definedName>
    <definedName name="SCDPT4_05BEGIN_25" localSheetId="1">'GFAC_2021-Q3_SCDPT4'!$AC$7</definedName>
    <definedName name="SCDPT4_05BEGIN_26" localSheetId="1">'GFAC_2021-Q3_SCDPT4'!$AD$7</definedName>
    <definedName name="SCDPT4_05BEGIN_27" localSheetId="1">'GFAC_2021-Q3_SCDPT4'!$AE$7</definedName>
    <definedName name="SCDPT4_05BEGIN_28" localSheetId="1">'GFAC_2021-Q3_SCDPT4'!$AF$7</definedName>
    <definedName name="SCDPT4_05BEGIN_3" localSheetId="1">'GFAC_2021-Q3_SCDPT4'!$E$7</definedName>
    <definedName name="SCDPT4_05BEGIN_4" localSheetId="1">'GFAC_2021-Q3_SCDPT4'!$F$7</definedName>
    <definedName name="SCDPT4_05BEGIN_5" localSheetId="1">'GFAC_2021-Q3_SCDPT4'!$G$7</definedName>
    <definedName name="SCDPT4_05BEGIN_6" localSheetId="1">'GFAC_2021-Q3_SCDPT4'!$H$7</definedName>
    <definedName name="SCDPT4_05BEGIN_7" localSheetId="1">'GFAC_2021-Q3_SCDPT4'!$I$7</definedName>
    <definedName name="SCDPT4_05BEGIN_8" localSheetId="1">'GFAC_2021-Q3_SCDPT4'!$J$7</definedName>
    <definedName name="SCDPT4_05BEGIN_9" localSheetId="1">'GFAC_2021-Q3_SCDPT4'!$K$7</definedName>
    <definedName name="SCDPT4_05ENDIN_10" localSheetId="1">'GFAC_2021-Q3_SCDPT4'!$L$9</definedName>
    <definedName name="SCDPT4_05ENDIN_11" localSheetId="1">'GFAC_2021-Q3_SCDPT4'!$M$9</definedName>
    <definedName name="SCDPT4_05ENDIN_12" localSheetId="1">'GFAC_2021-Q3_SCDPT4'!$N$9</definedName>
    <definedName name="SCDPT4_05ENDIN_13" localSheetId="1">'GFAC_2021-Q3_SCDPT4'!$O$9</definedName>
    <definedName name="SCDPT4_05ENDIN_14" localSheetId="1">'GFAC_2021-Q3_SCDPT4'!$P$9</definedName>
    <definedName name="SCDPT4_05ENDIN_15" localSheetId="1">'GFAC_2021-Q3_SCDPT4'!$Q$9</definedName>
    <definedName name="SCDPT4_05ENDIN_16" localSheetId="1">'GFAC_2021-Q3_SCDPT4'!$R$9</definedName>
    <definedName name="SCDPT4_05ENDIN_17" localSheetId="1">'GFAC_2021-Q3_SCDPT4'!$S$9</definedName>
    <definedName name="SCDPT4_05ENDIN_18" localSheetId="1">'GFAC_2021-Q3_SCDPT4'!$T$9</definedName>
    <definedName name="SCDPT4_05ENDIN_19" localSheetId="1">'GFAC_2021-Q3_SCDPT4'!$U$9</definedName>
    <definedName name="SCDPT4_05ENDIN_2" localSheetId="1">'GFAC_2021-Q3_SCDPT4'!$D$9</definedName>
    <definedName name="SCDPT4_05ENDIN_20" localSheetId="1">'GFAC_2021-Q3_SCDPT4'!$V$9</definedName>
    <definedName name="SCDPT4_05ENDIN_21" localSheetId="1">'GFAC_2021-Q3_SCDPT4'!$W$9</definedName>
    <definedName name="SCDPT4_05ENDIN_22.01" localSheetId="1">'GFAC_2021-Q3_SCDPT4'!$X$9</definedName>
    <definedName name="SCDPT4_05ENDIN_22.02" localSheetId="1">'GFAC_2021-Q3_SCDPT4'!$Y$9</definedName>
    <definedName name="SCDPT4_05ENDIN_22.03" localSheetId="1">'GFAC_2021-Q3_SCDPT4'!$Z$9</definedName>
    <definedName name="SCDPT4_05ENDIN_23" localSheetId="1">'GFAC_2021-Q3_SCDPT4'!$AA$9</definedName>
    <definedName name="SCDPT4_05ENDIN_24" localSheetId="1">'GFAC_2021-Q3_SCDPT4'!$AB$9</definedName>
    <definedName name="SCDPT4_05ENDIN_25" localSheetId="1">'GFAC_2021-Q3_SCDPT4'!$AC$9</definedName>
    <definedName name="SCDPT4_05ENDIN_26" localSheetId="1">'GFAC_2021-Q3_SCDPT4'!$AD$9</definedName>
    <definedName name="SCDPT4_05ENDIN_27" localSheetId="1">'GFAC_2021-Q3_SCDPT4'!$AE$9</definedName>
    <definedName name="SCDPT4_05ENDIN_28" localSheetId="1">'GFAC_2021-Q3_SCDPT4'!$AF$9</definedName>
    <definedName name="SCDPT4_05ENDIN_3" localSheetId="1">'GFAC_2021-Q3_SCDPT4'!$E$9</definedName>
    <definedName name="SCDPT4_05ENDIN_4" localSheetId="1">'GFAC_2021-Q3_SCDPT4'!$F$9</definedName>
    <definedName name="SCDPT4_05ENDIN_5" localSheetId="1">'GFAC_2021-Q3_SCDPT4'!$G$9</definedName>
    <definedName name="SCDPT4_05ENDIN_6" localSheetId="1">'GFAC_2021-Q3_SCDPT4'!$H$9</definedName>
    <definedName name="SCDPT4_05ENDIN_7" localSheetId="1">'GFAC_2021-Q3_SCDPT4'!$I$9</definedName>
    <definedName name="SCDPT4_05ENDIN_8" localSheetId="1">'GFAC_2021-Q3_SCDPT4'!$J$9</definedName>
    <definedName name="SCDPT4_05ENDIN_9" localSheetId="1">'GFAC_2021-Q3_SCDPT4'!$K$9</definedName>
    <definedName name="SCDPT4_1000000_Range" localSheetId="1">'GFAC_2021-Q3_SCDPT4'!$B$11:$AF$13</definedName>
    <definedName name="SCDPT4_1099999_10" localSheetId="1">'GFAC_2021-Q3_SCDPT4'!$L$14</definedName>
    <definedName name="SCDPT4_1099999_11" localSheetId="1">'GFAC_2021-Q3_SCDPT4'!$M$14</definedName>
    <definedName name="SCDPT4_1099999_12" localSheetId="1">'GFAC_2021-Q3_SCDPT4'!$N$14</definedName>
    <definedName name="SCDPT4_1099999_13" localSheetId="1">'GFAC_2021-Q3_SCDPT4'!$O$14</definedName>
    <definedName name="SCDPT4_1099999_14" localSheetId="1">'GFAC_2021-Q3_SCDPT4'!$P$14</definedName>
    <definedName name="SCDPT4_1099999_15" localSheetId="1">'GFAC_2021-Q3_SCDPT4'!$Q$14</definedName>
    <definedName name="SCDPT4_1099999_16" localSheetId="1">'GFAC_2021-Q3_SCDPT4'!$R$14</definedName>
    <definedName name="SCDPT4_1099999_17" localSheetId="1">'GFAC_2021-Q3_SCDPT4'!$S$14</definedName>
    <definedName name="SCDPT4_1099999_18" localSheetId="1">'GFAC_2021-Q3_SCDPT4'!$T$14</definedName>
    <definedName name="SCDPT4_1099999_19" localSheetId="1">'GFAC_2021-Q3_SCDPT4'!$U$14</definedName>
    <definedName name="SCDPT4_1099999_20" localSheetId="1">'GFAC_2021-Q3_SCDPT4'!$V$14</definedName>
    <definedName name="SCDPT4_1099999_7" localSheetId="1">'GFAC_2021-Q3_SCDPT4'!$I$14</definedName>
    <definedName name="SCDPT4_1099999_8" localSheetId="1">'GFAC_2021-Q3_SCDPT4'!$J$14</definedName>
    <definedName name="SCDPT4_1099999_9" localSheetId="1">'GFAC_2021-Q3_SCDPT4'!$K$14</definedName>
    <definedName name="SCDPT4_10BEGIN_1" localSheetId="1">'GFAC_2021-Q3_SCDPT4'!$C$11</definedName>
    <definedName name="SCDPT4_10BEGIN_10" localSheetId="1">'GFAC_2021-Q3_SCDPT4'!$L$11</definedName>
    <definedName name="SCDPT4_10BEGIN_11" localSheetId="1">'GFAC_2021-Q3_SCDPT4'!$M$11</definedName>
    <definedName name="SCDPT4_10BEGIN_12" localSheetId="1">'GFAC_2021-Q3_SCDPT4'!$N$11</definedName>
    <definedName name="SCDPT4_10BEGIN_13" localSheetId="1">'GFAC_2021-Q3_SCDPT4'!$O$11</definedName>
    <definedName name="SCDPT4_10BEGIN_14" localSheetId="1">'GFAC_2021-Q3_SCDPT4'!$P$11</definedName>
    <definedName name="SCDPT4_10BEGIN_15" localSheetId="1">'GFAC_2021-Q3_SCDPT4'!$Q$11</definedName>
    <definedName name="SCDPT4_10BEGIN_16" localSheetId="1">'GFAC_2021-Q3_SCDPT4'!$R$11</definedName>
    <definedName name="SCDPT4_10BEGIN_17" localSheetId="1">'GFAC_2021-Q3_SCDPT4'!$S$11</definedName>
    <definedName name="SCDPT4_10BEGIN_18" localSheetId="1">'GFAC_2021-Q3_SCDPT4'!$T$11</definedName>
    <definedName name="SCDPT4_10BEGIN_19" localSheetId="1">'GFAC_2021-Q3_SCDPT4'!$U$11</definedName>
    <definedName name="SCDPT4_10BEGIN_2" localSheetId="1">'GFAC_2021-Q3_SCDPT4'!$D$11</definedName>
    <definedName name="SCDPT4_10BEGIN_20" localSheetId="1">'GFAC_2021-Q3_SCDPT4'!$V$11</definedName>
    <definedName name="SCDPT4_10BEGIN_21" localSheetId="1">'GFAC_2021-Q3_SCDPT4'!$W$11</definedName>
    <definedName name="SCDPT4_10BEGIN_22.01" localSheetId="1">'GFAC_2021-Q3_SCDPT4'!$X$11</definedName>
    <definedName name="SCDPT4_10BEGIN_22.02" localSheetId="1">'GFAC_2021-Q3_SCDPT4'!$Y$11</definedName>
    <definedName name="SCDPT4_10BEGIN_22.03" localSheetId="1">'GFAC_2021-Q3_SCDPT4'!$Z$11</definedName>
    <definedName name="SCDPT4_10BEGIN_23" localSheetId="1">'GFAC_2021-Q3_SCDPT4'!$AA$11</definedName>
    <definedName name="SCDPT4_10BEGIN_24" localSheetId="1">'GFAC_2021-Q3_SCDPT4'!$AB$11</definedName>
    <definedName name="SCDPT4_10BEGIN_25" localSheetId="1">'GFAC_2021-Q3_SCDPT4'!$AC$11</definedName>
    <definedName name="SCDPT4_10BEGIN_26" localSheetId="1">'GFAC_2021-Q3_SCDPT4'!$AD$11</definedName>
    <definedName name="SCDPT4_10BEGIN_27" localSheetId="1">'GFAC_2021-Q3_SCDPT4'!$AE$11</definedName>
    <definedName name="SCDPT4_10BEGIN_28" localSheetId="1">'GFAC_2021-Q3_SCDPT4'!$AF$11</definedName>
    <definedName name="SCDPT4_10BEGIN_3" localSheetId="1">'GFAC_2021-Q3_SCDPT4'!$E$11</definedName>
    <definedName name="SCDPT4_10BEGIN_4" localSheetId="1">'GFAC_2021-Q3_SCDPT4'!$F$11</definedName>
    <definedName name="SCDPT4_10BEGIN_5" localSheetId="1">'GFAC_2021-Q3_SCDPT4'!$G$11</definedName>
    <definedName name="SCDPT4_10BEGIN_6" localSheetId="1">'GFAC_2021-Q3_SCDPT4'!$H$11</definedName>
    <definedName name="SCDPT4_10BEGIN_7" localSheetId="1">'GFAC_2021-Q3_SCDPT4'!$I$11</definedName>
    <definedName name="SCDPT4_10BEGIN_8" localSheetId="1">'GFAC_2021-Q3_SCDPT4'!$J$11</definedName>
    <definedName name="SCDPT4_10BEGIN_9" localSheetId="1">'GFAC_2021-Q3_SCDPT4'!$K$11</definedName>
    <definedName name="SCDPT4_10ENDIN_10" localSheetId="1">'GFAC_2021-Q3_SCDPT4'!$L$13</definedName>
    <definedName name="SCDPT4_10ENDIN_11" localSheetId="1">'GFAC_2021-Q3_SCDPT4'!$M$13</definedName>
    <definedName name="SCDPT4_10ENDIN_12" localSheetId="1">'GFAC_2021-Q3_SCDPT4'!$N$13</definedName>
    <definedName name="SCDPT4_10ENDIN_13" localSheetId="1">'GFAC_2021-Q3_SCDPT4'!$O$13</definedName>
    <definedName name="SCDPT4_10ENDIN_14" localSheetId="1">'GFAC_2021-Q3_SCDPT4'!$P$13</definedName>
    <definedName name="SCDPT4_10ENDIN_15" localSheetId="1">'GFAC_2021-Q3_SCDPT4'!$Q$13</definedName>
    <definedName name="SCDPT4_10ENDIN_16" localSheetId="1">'GFAC_2021-Q3_SCDPT4'!$R$13</definedName>
    <definedName name="SCDPT4_10ENDIN_17" localSheetId="1">'GFAC_2021-Q3_SCDPT4'!$S$13</definedName>
    <definedName name="SCDPT4_10ENDIN_18" localSheetId="1">'GFAC_2021-Q3_SCDPT4'!$T$13</definedName>
    <definedName name="SCDPT4_10ENDIN_19" localSheetId="1">'GFAC_2021-Q3_SCDPT4'!$U$13</definedName>
    <definedName name="SCDPT4_10ENDIN_2" localSheetId="1">'GFAC_2021-Q3_SCDPT4'!$D$13</definedName>
    <definedName name="SCDPT4_10ENDIN_20" localSheetId="1">'GFAC_2021-Q3_SCDPT4'!$V$13</definedName>
    <definedName name="SCDPT4_10ENDIN_21" localSheetId="1">'GFAC_2021-Q3_SCDPT4'!$W$13</definedName>
    <definedName name="SCDPT4_10ENDIN_22.01" localSheetId="1">'GFAC_2021-Q3_SCDPT4'!$X$13</definedName>
    <definedName name="SCDPT4_10ENDIN_22.02" localSheetId="1">'GFAC_2021-Q3_SCDPT4'!$Y$13</definedName>
    <definedName name="SCDPT4_10ENDIN_22.03" localSheetId="1">'GFAC_2021-Q3_SCDPT4'!$Z$13</definedName>
    <definedName name="SCDPT4_10ENDIN_23" localSheetId="1">'GFAC_2021-Q3_SCDPT4'!$AA$13</definedName>
    <definedName name="SCDPT4_10ENDIN_24" localSheetId="1">'GFAC_2021-Q3_SCDPT4'!$AB$13</definedName>
    <definedName name="SCDPT4_10ENDIN_25" localSheetId="1">'GFAC_2021-Q3_SCDPT4'!$AC$13</definedName>
    <definedName name="SCDPT4_10ENDIN_26" localSheetId="1">'GFAC_2021-Q3_SCDPT4'!$AD$13</definedName>
    <definedName name="SCDPT4_10ENDIN_27" localSheetId="1">'GFAC_2021-Q3_SCDPT4'!$AE$13</definedName>
    <definedName name="SCDPT4_10ENDIN_28" localSheetId="1">'GFAC_2021-Q3_SCDPT4'!$AF$13</definedName>
    <definedName name="SCDPT4_10ENDIN_3" localSheetId="1">'GFAC_2021-Q3_SCDPT4'!$E$13</definedName>
    <definedName name="SCDPT4_10ENDIN_4" localSheetId="1">'GFAC_2021-Q3_SCDPT4'!$F$13</definedName>
    <definedName name="SCDPT4_10ENDIN_5" localSheetId="1">'GFAC_2021-Q3_SCDPT4'!$G$13</definedName>
    <definedName name="SCDPT4_10ENDIN_6" localSheetId="1">'GFAC_2021-Q3_SCDPT4'!$H$13</definedName>
    <definedName name="SCDPT4_10ENDIN_7" localSheetId="1">'GFAC_2021-Q3_SCDPT4'!$I$13</definedName>
    <definedName name="SCDPT4_10ENDIN_8" localSheetId="1">'GFAC_2021-Q3_SCDPT4'!$J$13</definedName>
    <definedName name="SCDPT4_10ENDIN_9" localSheetId="1">'GFAC_2021-Q3_SCDPT4'!$K$13</definedName>
    <definedName name="SCDPT4_1700000_Range" localSheetId="1">'GFAC_2021-Q3_SCDPT4'!$B$15:$AF$17</definedName>
    <definedName name="SCDPT4_1799999_10" localSheetId="1">'GFAC_2021-Q3_SCDPT4'!$L$18</definedName>
    <definedName name="SCDPT4_1799999_11" localSheetId="1">'GFAC_2021-Q3_SCDPT4'!$M$18</definedName>
    <definedName name="SCDPT4_1799999_12" localSheetId="1">'GFAC_2021-Q3_SCDPT4'!$N$18</definedName>
    <definedName name="SCDPT4_1799999_13" localSheetId="1">'GFAC_2021-Q3_SCDPT4'!$O$18</definedName>
    <definedName name="SCDPT4_1799999_14" localSheetId="1">'GFAC_2021-Q3_SCDPT4'!$P$18</definedName>
    <definedName name="SCDPT4_1799999_15" localSheetId="1">'GFAC_2021-Q3_SCDPT4'!$Q$18</definedName>
    <definedName name="SCDPT4_1799999_16" localSheetId="1">'GFAC_2021-Q3_SCDPT4'!$R$18</definedName>
    <definedName name="SCDPT4_1799999_17" localSheetId="1">'GFAC_2021-Q3_SCDPT4'!$S$18</definedName>
    <definedName name="SCDPT4_1799999_18" localSheetId="1">'GFAC_2021-Q3_SCDPT4'!$T$18</definedName>
    <definedName name="SCDPT4_1799999_19" localSheetId="1">'GFAC_2021-Q3_SCDPT4'!$U$18</definedName>
    <definedName name="SCDPT4_1799999_20" localSheetId="1">'GFAC_2021-Q3_SCDPT4'!$V$18</definedName>
    <definedName name="SCDPT4_1799999_7" localSheetId="1">'GFAC_2021-Q3_SCDPT4'!$I$18</definedName>
    <definedName name="SCDPT4_1799999_8" localSheetId="1">'GFAC_2021-Q3_SCDPT4'!$J$18</definedName>
    <definedName name="SCDPT4_1799999_9" localSheetId="1">'GFAC_2021-Q3_SCDPT4'!$K$18</definedName>
    <definedName name="SCDPT4_17BEGIN_1" localSheetId="1">'GFAC_2021-Q3_SCDPT4'!$C$15</definedName>
    <definedName name="SCDPT4_17BEGIN_10" localSheetId="1">'GFAC_2021-Q3_SCDPT4'!$L$15</definedName>
    <definedName name="SCDPT4_17BEGIN_11" localSheetId="1">'GFAC_2021-Q3_SCDPT4'!$M$15</definedName>
    <definedName name="SCDPT4_17BEGIN_12" localSheetId="1">'GFAC_2021-Q3_SCDPT4'!$N$15</definedName>
    <definedName name="SCDPT4_17BEGIN_13" localSheetId="1">'GFAC_2021-Q3_SCDPT4'!$O$15</definedName>
    <definedName name="SCDPT4_17BEGIN_14" localSheetId="1">'GFAC_2021-Q3_SCDPT4'!$P$15</definedName>
    <definedName name="SCDPT4_17BEGIN_15" localSheetId="1">'GFAC_2021-Q3_SCDPT4'!$Q$15</definedName>
    <definedName name="SCDPT4_17BEGIN_16" localSheetId="1">'GFAC_2021-Q3_SCDPT4'!$R$15</definedName>
    <definedName name="SCDPT4_17BEGIN_17" localSheetId="1">'GFAC_2021-Q3_SCDPT4'!$S$15</definedName>
    <definedName name="SCDPT4_17BEGIN_18" localSheetId="1">'GFAC_2021-Q3_SCDPT4'!$T$15</definedName>
    <definedName name="SCDPT4_17BEGIN_19" localSheetId="1">'GFAC_2021-Q3_SCDPT4'!$U$15</definedName>
    <definedName name="SCDPT4_17BEGIN_2" localSheetId="1">'GFAC_2021-Q3_SCDPT4'!$D$15</definedName>
    <definedName name="SCDPT4_17BEGIN_20" localSheetId="1">'GFAC_2021-Q3_SCDPT4'!$V$15</definedName>
    <definedName name="SCDPT4_17BEGIN_21" localSheetId="1">'GFAC_2021-Q3_SCDPT4'!$W$15</definedName>
    <definedName name="SCDPT4_17BEGIN_22.01" localSheetId="1">'GFAC_2021-Q3_SCDPT4'!$X$15</definedName>
    <definedName name="SCDPT4_17BEGIN_22.02" localSheetId="1">'GFAC_2021-Q3_SCDPT4'!$Y$15</definedName>
    <definedName name="SCDPT4_17BEGIN_22.03" localSheetId="1">'GFAC_2021-Q3_SCDPT4'!$Z$15</definedName>
    <definedName name="SCDPT4_17BEGIN_23" localSheetId="1">'GFAC_2021-Q3_SCDPT4'!$AA$15</definedName>
    <definedName name="SCDPT4_17BEGIN_24" localSheetId="1">'GFAC_2021-Q3_SCDPT4'!$AB$15</definedName>
    <definedName name="SCDPT4_17BEGIN_25" localSheetId="1">'GFAC_2021-Q3_SCDPT4'!$AC$15</definedName>
    <definedName name="SCDPT4_17BEGIN_26" localSheetId="1">'GFAC_2021-Q3_SCDPT4'!$AD$15</definedName>
    <definedName name="SCDPT4_17BEGIN_27" localSheetId="1">'GFAC_2021-Q3_SCDPT4'!$AE$15</definedName>
    <definedName name="SCDPT4_17BEGIN_28" localSheetId="1">'GFAC_2021-Q3_SCDPT4'!$AF$15</definedName>
    <definedName name="SCDPT4_17BEGIN_3" localSheetId="1">'GFAC_2021-Q3_SCDPT4'!$E$15</definedName>
    <definedName name="SCDPT4_17BEGIN_4" localSheetId="1">'GFAC_2021-Q3_SCDPT4'!$F$15</definedName>
    <definedName name="SCDPT4_17BEGIN_5" localSheetId="1">'GFAC_2021-Q3_SCDPT4'!$G$15</definedName>
    <definedName name="SCDPT4_17BEGIN_6" localSheetId="1">'GFAC_2021-Q3_SCDPT4'!$H$15</definedName>
    <definedName name="SCDPT4_17BEGIN_7" localSheetId="1">'GFAC_2021-Q3_SCDPT4'!$I$15</definedName>
    <definedName name="SCDPT4_17BEGIN_8" localSheetId="1">'GFAC_2021-Q3_SCDPT4'!$J$15</definedName>
    <definedName name="SCDPT4_17BEGIN_9" localSheetId="1">'GFAC_2021-Q3_SCDPT4'!$K$15</definedName>
    <definedName name="SCDPT4_17ENDIN_10" localSheetId="1">'GFAC_2021-Q3_SCDPT4'!$L$17</definedName>
    <definedName name="SCDPT4_17ENDIN_11" localSheetId="1">'GFAC_2021-Q3_SCDPT4'!$M$17</definedName>
    <definedName name="SCDPT4_17ENDIN_12" localSheetId="1">'GFAC_2021-Q3_SCDPT4'!$N$17</definedName>
    <definedName name="SCDPT4_17ENDIN_13" localSheetId="1">'GFAC_2021-Q3_SCDPT4'!$O$17</definedName>
    <definedName name="SCDPT4_17ENDIN_14" localSheetId="1">'GFAC_2021-Q3_SCDPT4'!$P$17</definedName>
    <definedName name="SCDPT4_17ENDIN_15" localSheetId="1">'GFAC_2021-Q3_SCDPT4'!$Q$17</definedName>
    <definedName name="SCDPT4_17ENDIN_16" localSheetId="1">'GFAC_2021-Q3_SCDPT4'!$R$17</definedName>
    <definedName name="SCDPT4_17ENDIN_17" localSheetId="1">'GFAC_2021-Q3_SCDPT4'!$S$17</definedName>
    <definedName name="SCDPT4_17ENDIN_18" localSheetId="1">'GFAC_2021-Q3_SCDPT4'!$T$17</definedName>
    <definedName name="SCDPT4_17ENDIN_19" localSheetId="1">'GFAC_2021-Q3_SCDPT4'!$U$17</definedName>
    <definedName name="SCDPT4_17ENDIN_2" localSheetId="1">'GFAC_2021-Q3_SCDPT4'!$D$17</definedName>
    <definedName name="SCDPT4_17ENDIN_20" localSheetId="1">'GFAC_2021-Q3_SCDPT4'!$V$17</definedName>
    <definedName name="SCDPT4_17ENDIN_21" localSheetId="1">'GFAC_2021-Q3_SCDPT4'!$W$17</definedName>
    <definedName name="SCDPT4_17ENDIN_22.01" localSheetId="1">'GFAC_2021-Q3_SCDPT4'!$X$17</definedName>
    <definedName name="SCDPT4_17ENDIN_22.02" localSheetId="1">'GFAC_2021-Q3_SCDPT4'!$Y$17</definedName>
    <definedName name="SCDPT4_17ENDIN_22.03" localSheetId="1">'GFAC_2021-Q3_SCDPT4'!$Z$17</definedName>
    <definedName name="SCDPT4_17ENDIN_23" localSheetId="1">'GFAC_2021-Q3_SCDPT4'!$AA$17</definedName>
    <definedName name="SCDPT4_17ENDIN_24" localSheetId="1">'GFAC_2021-Q3_SCDPT4'!$AB$17</definedName>
    <definedName name="SCDPT4_17ENDIN_25" localSheetId="1">'GFAC_2021-Q3_SCDPT4'!$AC$17</definedName>
    <definedName name="SCDPT4_17ENDIN_26" localSheetId="1">'GFAC_2021-Q3_SCDPT4'!$AD$17</definedName>
    <definedName name="SCDPT4_17ENDIN_27" localSheetId="1">'GFAC_2021-Q3_SCDPT4'!$AE$17</definedName>
    <definedName name="SCDPT4_17ENDIN_28" localSheetId="1">'GFAC_2021-Q3_SCDPT4'!$AF$17</definedName>
    <definedName name="SCDPT4_17ENDIN_3" localSheetId="1">'GFAC_2021-Q3_SCDPT4'!$E$17</definedName>
    <definedName name="SCDPT4_17ENDIN_4" localSheetId="1">'GFAC_2021-Q3_SCDPT4'!$F$17</definedName>
    <definedName name="SCDPT4_17ENDIN_5" localSheetId="1">'GFAC_2021-Q3_SCDPT4'!$G$17</definedName>
    <definedName name="SCDPT4_17ENDIN_6" localSheetId="1">'GFAC_2021-Q3_SCDPT4'!$H$17</definedName>
    <definedName name="SCDPT4_17ENDIN_7" localSheetId="1">'GFAC_2021-Q3_SCDPT4'!$I$17</definedName>
    <definedName name="SCDPT4_17ENDIN_8" localSheetId="1">'GFAC_2021-Q3_SCDPT4'!$J$17</definedName>
    <definedName name="SCDPT4_17ENDIN_9" localSheetId="1">'GFAC_2021-Q3_SCDPT4'!$K$17</definedName>
    <definedName name="SCDPT4_2400000_Range" localSheetId="1">'GFAC_2021-Q3_SCDPT4'!$B$19:$AF$21</definedName>
    <definedName name="SCDPT4_2499999_10" localSheetId="1">'GFAC_2021-Q3_SCDPT4'!$L$22</definedName>
    <definedName name="SCDPT4_2499999_11" localSheetId="1">'GFAC_2021-Q3_SCDPT4'!$M$22</definedName>
    <definedName name="SCDPT4_2499999_12" localSheetId="1">'GFAC_2021-Q3_SCDPT4'!$N$22</definedName>
    <definedName name="SCDPT4_2499999_13" localSheetId="1">'GFAC_2021-Q3_SCDPT4'!$O$22</definedName>
    <definedName name="SCDPT4_2499999_14" localSheetId="1">'GFAC_2021-Q3_SCDPT4'!$P$22</definedName>
    <definedName name="SCDPT4_2499999_15" localSheetId="1">'GFAC_2021-Q3_SCDPT4'!$Q$22</definedName>
    <definedName name="SCDPT4_2499999_16" localSheetId="1">'GFAC_2021-Q3_SCDPT4'!$R$22</definedName>
    <definedName name="SCDPT4_2499999_17" localSheetId="1">'GFAC_2021-Q3_SCDPT4'!$S$22</definedName>
    <definedName name="SCDPT4_2499999_18" localSheetId="1">'GFAC_2021-Q3_SCDPT4'!$T$22</definedName>
    <definedName name="SCDPT4_2499999_19" localSheetId="1">'GFAC_2021-Q3_SCDPT4'!$U$22</definedName>
    <definedName name="SCDPT4_2499999_20" localSheetId="1">'GFAC_2021-Q3_SCDPT4'!$V$22</definedName>
    <definedName name="SCDPT4_2499999_7" localSheetId="1">'GFAC_2021-Q3_SCDPT4'!$I$22</definedName>
    <definedName name="SCDPT4_2499999_8" localSheetId="1">'GFAC_2021-Q3_SCDPT4'!$J$22</definedName>
    <definedName name="SCDPT4_2499999_9" localSheetId="1">'GFAC_2021-Q3_SCDPT4'!$K$22</definedName>
    <definedName name="SCDPT4_24BEGIN_1" localSheetId="1">'GFAC_2021-Q3_SCDPT4'!$C$19</definedName>
    <definedName name="SCDPT4_24BEGIN_10" localSheetId="1">'GFAC_2021-Q3_SCDPT4'!$L$19</definedName>
    <definedName name="SCDPT4_24BEGIN_11" localSheetId="1">'GFAC_2021-Q3_SCDPT4'!$M$19</definedName>
    <definedName name="SCDPT4_24BEGIN_12" localSheetId="1">'GFAC_2021-Q3_SCDPT4'!$N$19</definedName>
    <definedName name="SCDPT4_24BEGIN_13" localSheetId="1">'GFAC_2021-Q3_SCDPT4'!$O$19</definedName>
    <definedName name="SCDPT4_24BEGIN_14" localSheetId="1">'GFAC_2021-Q3_SCDPT4'!$P$19</definedName>
    <definedName name="SCDPT4_24BEGIN_15" localSheetId="1">'GFAC_2021-Q3_SCDPT4'!$Q$19</definedName>
    <definedName name="SCDPT4_24BEGIN_16" localSheetId="1">'GFAC_2021-Q3_SCDPT4'!$R$19</definedName>
    <definedName name="SCDPT4_24BEGIN_17" localSheetId="1">'GFAC_2021-Q3_SCDPT4'!$S$19</definedName>
    <definedName name="SCDPT4_24BEGIN_18" localSheetId="1">'GFAC_2021-Q3_SCDPT4'!$T$19</definedName>
    <definedName name="SCDPT4_24BEGIN_19" localSheetId="1">'GFAC_2021-Q3_SCDPT4'!$U$19</definedName>
    <definedName name="SCDPT4_24BEGIN_2" localSheetId="1">'GFAC_2021-Q3_SCDPT4'!$D$19</definedName>
    <definedName name="SCDPT4_24BEGIN_20" localSheetId="1">'GFAC_2021-Q3_SCDPT4'!$V$19</definedName>
    <definedName name="SCDPT4_24BEGIN_21" localSheetId="1">'GFAC_2021-Q3_SCDPT4'!$W$19</definedName>
    <definedName name="SCDPT4_24BEGIN_22.01" localSheetId="1">'GFAC_2021-Q3_SCDPT4'!$X$19</definedName>
    <definedName name="SCDPT4_24BEGIN_22.02" localSheetId="1">'GFAC_2021-Q3_SCDPT4'!$Y$19</definedName>
    <definedName name="SCDPT4_24BEGIN_22.03" localSheetId="1">'GFAC_2021-Q3_SCDPT4'!$Z$19</definedName>
    <definedName name="SCDPT4_24BEGIN_23" localSheetId="1">'GFAC_2021-Q3_SCDPT4'!$AA$19</definedName>
    <definedName name="SCDPT4_24BEGIN_24" localSheetId="1">'GFAC_2021-Q3_SCDPT4'!$AB$19</definedName>
    <definedName name="SCDPT4_24BEGIN_25" localSheetId="1">'GFAC_2021-Q3_SCDPT4'!$AC$19</definedName>
    <definedName name="SCDPT4_24BEGIN_26" localSheetId="1">'GFAC_2021-Q3_SCDPT4'!$AD$19</definedName>
    <definedName name="SCDPT4_24BEGIN_27" localSheetId="1">'GFAC_2021-Q3_SCDPT4'!$AE$19</definedName>
    <definedName name="SCDPT4_24BEGIN_28" localSheetId="1">'GFAC_2021-Q3_SCDPT4'!$AF$19</definedName>
    <definedName name="SCDPT4_24BEGIN_3" localSheetId="1">'GFAC_2021-Q3_SCDPT4'!$E$19</definedName>
    <definedName name="SCDPT4_24BEGIN_4" localSheetId="1">'GFAC_2021-Q3_SCDPT4'!$F$19</definedName>
    <definedName name="SCDPT4_24BEGIN_5" localSheetId="1">'GFAC_2021-Q3_SCDPT4'!$G$19</definedName>
    <definedName name="SCDPT4_24BEGIN_6" localSheetId="1">'GFAC_2021-Q3_SCDPT4'!$H$19</definedName>
    <definedName name="SCDPT4_24BEGIN_7" localSheetId="1">'GFAC_2021-Q3_SCDPT4'!$I$19</definedName>
    <definedName name="SCDPT4_24BEGIN_8" localSheetId="1">'GFAC_2021-Q3_SCDPT4'!$J$19</definedName>
    <definedName name="SCDPT4_24BEGIN_9" localSheetId="1">'GFAC_2021-Q3_SCDPT4'!$K$19</definedName>
    <definedName name="SCDPT4_24ENDIN_10" localSheetId="1">'GFAC_2021-Q3_SCDPT4'!$L$21</definedName>
    <definedName name="SCDPT4_24ENDIN_11" localSheetId="1">'GFAC_2021-Q3_SCDPT4'!$M$21</definedName>
    <definedName name="SCDPT4_24ENDIN_12" localSheetId="1">'GFAC_2021-Q3_SCDPT4'!$N$21</definedName>
    <definedName name="SCDPT4_24ENDIN_13" localSheetId="1">'GFAC_2021-Q3_SCDPT4'!$O$21</definedName>
    <definedName name="SCDPT4_24ENDIN_14" localSheetId="1">'GFAC_2021-Q3_SCDPT4'!$P$21</definedName>
    <definedName name="SCDPT4_24ENDIN_15" localSheetId="1">'GFAC_2021-Q3_SCDPT4'!$Q$21</definedName>
    <definedName name="SCDPT4_24ENDIN_16" localSheetId="1">'GFAC_2021-Q3_SCDPT4'!$R$21</definedName>
    <definedName name="SCDPT4_24ENDIN_17" localSheetId="1">'GFAC_2021-Q3_SCDPT4'!$S$21</definedName>
    <definedName name="SCDPT4_24ENDIN_18" localSheetId="1">'GFAC_2021-Q3_SCDPT4'!$T$21</definedName>
    <definedName name="SCDPT4_24ENDIN_19" localSheetId="1">'GFAC_2021-Q3_SCDPT4'!$U$21</definedName>
    <definedName name="SCDPT4_24ENDIN_2" localSheetId="1">'GFAC_2021-Q3_SCDPT4'!$D$21</definedName>
    <definedName name="SCDPT4_24ENDIN_20" localSheetId="1">'GFAC_2021-Q3_SCDPT4'!$V$21</definedName>
    <definedName name="SCDPT4_24ENDIN_21" localSheetId="1">'GFAC_2021-Q3_SCDPT4'!$W$21</definedName>
    <definedName name="SCDPT4_24ENDIN_22.01" localSheetId="1">'GFAC_2021-Q3_SCDPT4'!$X$21</definedName>
    <definedName name="SCDPT4_24ENDIN_22.02" localSheetId="1">'GFAC_2021-Q3_SCDPT4'!$Y$21</definedName>
    <definedName name="SCDPT4_24ENDIN_22.03" localSheetId="1">'GFAC_2021-Q3_SCDPT4'!$Z$21</definedName>
    <definedName name="SCDPT4_24ENDIN_23" localSheetId="1">'GFAC_2021-Q3_SCDPT4'!$AA$21</definedName>
    <definedName name="SCDPT4_24ENDIN_24" localSheetId="1">'GFAC_2021-Q3_SCDPT4'!$AB$21</definedName>
    <definedName name="SCDPT4_24ENDIN_25" localSheetId="1">'GFAC_2021-Q3_SCDPT4'!$AC$21</definedName>
    <definedName name="SCDPT4_24ENDIN_26" localSheetId="1">'GFAC_2021-Q3_SCDPT4'!$AD$21</definedName>
    <definedName name="SCDPT4_24ENDIN_27" localSheetId="1">'GFAC_2021-Q3_SCDPT4'!$AE$21</definedName>
    <definedName name="SCDPT4_24ENDIN_28" localSheetId="1">'GFAC_2021-Q3_SCDPT4'!$AF$21</definedName>
    <definedName name="SCDPT4_24ENDIN_3" localSheetId="1">'GFAC_2021-Q3_SCDPT4'!$E$21</definedName>
    <definedName name="SCDPT4_24ENDIN_4" localSheetId="1">'GFAC_2021-Q3_SCDPT4'!$F$21</definedName>
    <definedName name="SCDPT4_24ENDIN_5" localSheetId="1">'GFAC_2021-Q3_SCDPT4'!$G$21</definedName>
    <definedName name="SCDPT4_24ENDIN_6" localSheetId="1">'GFAC_2021-Q3_SCDPT4'!$H$21</definedName>
    <definedName name="SCDPT4_24ENDIN_7" localSheetId="1">'GFAC_2021-Q3_SCDPT4'!$I$21</definedName>
    <definedName name="SCDPT4_24ENDIN_8" localSheetId="1">'GFAC_2021-Q3_SCDPT4'!$J$21</definedName>
    <definedName name="SCDPT4_24ENDIN_9" localSheetId="1">'GFAC_2021-Q3_SCDPT4'!$K$21</definedName>
    <definedName name="SCDPT4_3100000_Range" localSheetId="1">'GFAC_2021-Q3_SCDPT4'!$B$23:$AF$25</definedName>
    <definedName name="SCDPT4_3199999_10" localSheetId="1">'GFAC_2021-Q3_SCDPT4'!$L$26</definedName>
    <definedName name="SCDPT4_3199999_11" localSheetId="1">'GFAC_2021-Q3_SCDPT4'!$M$26</definedName>
    <definedName name="SCDPT4_3199999_12" localSheetId="1">'GFAC_2021-Q3_SCDPT4'!$N$26</definedName>
    <definedName name="SCDPT4_3199999_13" localSheetId="1">'GFAC_2021-Q3_SCDPT4'!$O$26</definedName>
    <definedName name="SCDPT4_3199999_14" localSheetId="1">'GFAC_2021-Q3_SCDPT4'!$P$26</definedName>
    <definedName name="SCDPT4_3199999_15" localSheetId="1">'GFAC_2021-Q3_SCDPT4'!$Q$26</definedName>
    <definedName name="SCDPT4_3199999_16" localSheetId="1">'GFAC_2021-Q3_SCDPT4'!$R$26</definedName>
    <definedName name="SCDPT4_3199999_17" localSheetId="1">'GFAC_2021-Q3_SCDPT4'!$S$26</definedName>
    <definedName name="SCDPT4_3199999_18" localSheetId="1">'GFAC_2021-Q3_SCDPT4'!$T$26</definedName>
    <definedName name="SCDPT4_3199999_19" localSheetId="1">'GFAC_2021-Q3_SCDPT4'!$U$26</definedName>
    <definedName name="SCDPT4_3199999_20" localSheetId="1">'GFAC_2021-Q3_SCDPT4'!$V$26</definedName>
    <definedName name="SCDPT4_3199999_7" localSheetId="1">'GFAC_2021-Q3_SCDPT4'!$I$26</definedName>
    <definedName name="SCDPT4_3199999_8" localSheetId="1">'GFAC_2021-Q3_SCDPT4'!$J$26</definedName>
    <definedName name="SCDPT4_3199999_9" localSheetId="1">'GFAC_2021-Q3_SCDPT4'!$K$26</definedName>
    <definedName name="SCDPT4_31BEGIN_1" localSheetId="1">'GFAC_2021-Q3_SCDPT4'!$C$23</definedName>
    <definedName name="SCDPT4_31BEGIN_10" localSheetId="1">'GFAC_2021-Q3_SCDPT4'!$L$23</definedName>
    <definedName name="SCDPT4_31BEGIN_11" localSheetId="1">'GFAC_2021-Q3_SCDPT4'!$M$23</definedName>
    <definedName name="SCDPT4_31BEGIN_12" localSheetId="1">'GFAC_2021-Q3_SCDPT4'!$N$23</definedName>
    <definedName name="SCDPT4_31BEGIN_13" localSheetId="1">'GFAC_2021-Q3_SCDPT4'!$O$23</definedName>
    <definedName name="SCDPT4_31BEGIN_14" localSheetId="1">'GFAC_2021-Q3_SCDPT4'!$P$23</definedName>
    <definedName name="SCDPT4_31BEGIN_15" localSheetId="1">'GFAC_2021-Q3_SCDPT4'!$Q$23</definedName>
    <definedName name="SCDPT4_31BEGIN_16" localSheetId="1">'GFAC_2021-Q3_SCDPT4'!$R$23</definedName>
    <definedName name="SCDPT4_31BEGIN_17" localSheetId="1">'GFAC_2021-Q3_SCDPT4'!$S$23</definedName>
    <definedName name="SCDPT4_31BEGIN_18" localSheetId="1">'GFAC_2021-Q3_SCDPT4'!$T$23</definedName>
    <definedName name="SCDPT4_31BEGIN_19" localSheetId="1">'GFAC_2021-Q3_SCDPT4'!$U$23</definedName>
    <definedName name="SCDPT4_31BEGIN_2" localSheetId="1">'GFAC_2021-Q3_SCDPT4'!$D$23</definedName>
    <definedName name="SCDPT4_31BEGIN_20" localSheetId="1">'GFAC_2021-Q3_SCDPT4'!$V$23</definedName>
    <definedName name="SCDPT4_31BEGIN_21" localSheetId="1">'GFAC_2021-Q3_SCDPT4'!$W$23</definedName>
    <definedName name="SCDPT4_31BEGIN_22.01" localSheetId="1">'GFAC_2021-Q3_SCDPT4'!$X$23</definedName>
    <definedName name="SCDPT4_31BEGIN_22.02" localSheetId="1">'GFAC_2021-Q3_SCDPT4'!$Y$23</definedName>
    <definedName name="SCDPT4_31BEGIN_22.03" localSheetId="1">'GFAC_2021-Q3_SCDPT4'!$Z$23</definedName>
    <definedName name="SCDPT4_31BEGIN_23" localSheetId="1">'GFAC_2021-Q3_SCDPT4'!$AA$23</definedName>
    <definedName name="SCDPT4_31BEGIN_24" localSheetId="1">'GFAC_2021-Q3_SCDPT4'!$AB$23</definedName>
    <definedName name="SCDPT4_31BEGIN_25" localSheetId="1">'GFAC_2021-Q3_SCDPT4'!$AC$23</definedName>
    <definedName name="SCDPT4_31BEGIN_26" localSheetId="1">'GFAC_2021-Q3_SCDPT4'!$AD$23</definedName>
    <definedName name="SCDPT4_31BEGIN_27" localSheetId="1">'GFAC_2021-Q3_SCDPT4'!$AE$23</definedName>
    <definedName name="SCDPT4_31BEGIN_28" localSheetId="1">'GFAC_2021-Q3_SCDPT4'!$AF$23</definedName>
    <definedName name="SCDPT4_31BEGIN_3" localSheetId="1">'GFAC_2021-Q3_SCDPT4'!$E$23</definedName>
    <definedName name="SCDPT4_31BEGIN_4" localSheetId="1">'GFAC_2021-Q3_SCDPT4'!$F$23</definedName>
    <definedName name="SCDPT4_31BEGIN_5" localSheetId="1">'GFAC_2021-Q3_SCDPT4'!$G$23</definedName>
    <definedName name="SCDPT4_31BEGIN_6" localSheetId="1">'GFAC_2021-Q3_SCDPT4'!$H$23</definedName>
    <definedName name="SCDPT4_31BEGIN_7" localSheetId="1">'GFAC_2021-Q3_SCDPT4'!$I$23</definedName>
    <definedName name="SCDPT4_31BEGIN_8" localSheetId="1">'GFAC_2021-Q3_SCDPT4'!$J$23</definedName>
    <definedName name="SCDPT4_31BEGIN_9" localSheetId="1">'GFAC_2021-Q3_SCDPT4'!$K$23</definedName>
    <definedName name="SCDPT4_31ENDIN_10" localSheetId="1">'GFAC_2021-Q3_SCDPT4'!$L$25</definedName>
    <definedName name="SCDPT4_31ENDIN_11" localSheetId="1">'GFAC_2021-Q3_SCDPT4'!$M$25</definedName>
    <definedName name="SCDPT4_31ENDIN_12" localSheetId="1">'GFAC_2021-Q3_SCDPT4'!$N$25</definedName>
    <definedName name="SCDPT4_31ENDIN_13" localSheetId="1">'GFAC_2021-Q3_SCDPT4'!$O$25</definedName>
    <definedName name="SCDPT4_31ENDIN_14" localSheetId="1">'GFAC_2021-Q3_SCDPT4'!$P$25</definedName>
    <definedName name="SCDPT4_31ENDIN_15" localSheetId="1">'GFAC_2021-Q3_SCDPT4'!$Q$25</definedName>
    <definedName name="SCDPT4_31ENDIN_16" localSheetId="1">'GFAC_2021-Q3_SCDPT4'!$R$25</definedName>
    <definedName name="SCDPT4_31ENDIN_17" localSheetId="1">'GFAC_2021-Q3_SCDPT4'!$S$25</definedName>
    <definedName name="SCDPT4_31ENDIN_18" localSheetId="1">'GFAC_2021-Q3_SCDPT4'!$T$25</definedName>
    <definedName name="SCDPT4_31ENDIN_19" localSheetId="1">'GFAC_2021-Q3_SCDPT4'!$U$25</definedName>
    <definedName name="SCDPT4_31ENDIN_2" localSheetId="1">'GFAC_2021-Q3_SCDPT4'!$D$25</definedName>
    <definedName name="SCDPT4_31ENDIN_20" localSheetId="1">'GFAC_2021-Q3_SCDPT4'!$V$25</definedName>
    <definedName name="SCDPT4_31ENDIN_21" localSheetId="1">'GFAC_2021-Q3_SCDPT4'!$W$25</definedName>
    <definedName name="SCDPT4_31ENDIN_22.01" localSheetId="1">'GFAC_2021-Q3_SCDPT4'!$X$25</definedName>
    <definedName name="SCDPT4_31ENDIN_22.02" localSheetId="1">'GFAC_2021-Q3_SCDPT4'!$Y$25</definedName>
    <definedName name="SCDPT4_31ENDIN_22.03" localSheetId="1">'GFAC_2021-Q3_SCDPT4'!$Z$25</definedName>
    <definedName name="SCDPT4_31ENDIN_23" localSheetId="1">'GFAC_2021-Q3_SCDPT4'!$AA$25</definedName>
    <definedName name="SCDPT4_31ENDIN_24" localSheetId="1">'GFAC_2021-Q3_SCDPT4'!$AB$25</definedName>
    <definedName name="SCDPT4_31ENDIN_25" localSheetId="1">'GFAC_2021-Q3_SCDPT4'!$AC$25</definedName>
    <definedName name="SCDPT4_31ENDIN_26" localSheetId="1">'GFAC_2021-Q3_SCDPT4'!$AD$25</definedName>
    <definedName name="SCDPT4_31ENDIN_27" localSheetId="1">'GFAC_2021-Q3_SCDPT4'!$AE$25</definedName>
    <definedName name="SCDPT4_31ENDIN_28" localSheetId="1">'GFAC_2021-Q3_SCDPT4'!$AF$25</definedName>
    <definedName name="SCDPT4_31ENDIN_3" localSheetId="1">'GFAC_2021-Q3_SCDPT4'!$E$25</definedName>
    <definedName name="SCDPT4_31ENDIN_4" localSheetId="1">'GFAC_2021-Q3_SCDPT4'!$F$25</definedName>
    <definedName name="SCDPT4_31ENDIN_5" localSheetId="1">'GFAC_2021-Q3_SCDPT4'!$G$25</definedName>
    <definedName name="SCDPT4_31ENDIN_6" localSheetId="1">'GFAC_2021-Q3_SCDPT4'!$H$25</definedName>
    <definedName name="SCDPT4_31ENDIN_7" localSheetId="1">'GFAC_2021-Q3_SCDPT4'!$I$25</definedName>
    <definedName name="SCDPT4_31ENDIN_8" localSheetId="1">'GFAC_2021-Q3_SCDPT4'!$J$25</definedName>
    <definedName name="SCDPT4_31ENDIN_9" localSheetId="1">'GFAC_2021-Q3_SCDPT4'!$K$25</definedName>
    <definedName name="SCDPT4_3800000_Range" localSheetId="1">'GFAC_2021-Q3_SCDPT4'!$B$27:$AF$29</definedName>
    <definedName name="SCDPT4_3899999_10" localSheetId="1">'GFAC_2021-Q3_SCDPT4'!$L$30</definedName>
    <definedName name="SCDPT4_3899999_11" localSheetId="1">'GFAC_2021-Q3_SCDPT4'!$M$30</definedName>
    <definedName name="SCDPT4_3899999_12" localSheetId="1">'GFAC_2021-Q3_SCDPT4'!$N$30</definedName>
    <definedName name="SCDPT4_3899999_13" localSheetId="1">'GFAC_2021-Q3_SCDPT4'!$O$30</definedName>
    <definedName name="SCDPT4_3899999_14" localSheetId="1">'GFAC_2021-Q3_SCDPT4'!$P$30</definedName>
    <definedName name="SCDPT4_3899999_15" localSheetId="1">'GFAC_2021-Q3_SCDPT4'!$Q$30</definedName>
    <definedName name="SCDPT4_3899999_16" localSheetId="1">'GFAC_2021-Q3_SCDPT4'!$R$30</definedName>
    <definedName name="SCDPT4_3899999_17" localSheetId="1">'GFAC_2021-Q3_SCDPT4'!$S$30</definedName>
    <definedName name="SCDPT4_3899999_18" localSheetId="1">'GFAC_2021-Q3_SCDPT4'!$T$30</definedName>
    <definedName name="SCDPT4_3899999_19" localSheetId="1">'GFAC_2021-Q3_SCDPT4'!$U$30</definedName>
    <definedName name="SCDPT4_3899999_20" localSheetId="1">'GFAC_2021-Q3_SCDPT4'!$V$30</definedName>
    <definedName name="SCDPT4_3899999_7" localSheetId="1">'GFAC_2021-Q3_SCDPT4'!$I$30</definedName>
    <definedName name="SCDPT4_3899999_8" localSheetId="1">'GFAC_2021-Q3_SCDPT4'!$J$30</definedName>
    <definedName name="SCDPT4_3899999_9" localSheetId="1">'GFAC_2021-Q3_SCDPT4'!$K$30</definedName>
    <definedName name="SCDPT4_38BEGIN_1" localSheetId="1">'GFAC_2021-Q3_SCDPT4'!$C$27</definedName>
    <definedName name="SCDPT4_38BEGIN_10" localSheetId="1">'GFAC_2021-Q3_SCDPT4'!$L$27</definedName>
    <definedName name="SCDPT4_38BEGIN_11" localSheetId="1">'GFAC_2021-Q3_SCDPT4'!$M$27</definedName>
    <definedName name="SCDPT4_38BEGIN_12" localSheetId="1">'GFAC_2021-Q3_SCDPT4'!$N$27</definedName>
    <definedName name="SCDPT4_38BEGIN_13" localSheetId="1">'GFAC_2021-Q3_SCDPT4'!$O$27</definedName>
    <definedName name="SCDPT4_38BEGIN_14" localSheetId="1">'GFAC_2021-Q3_SCDPT4'!$P$27</definedName>
    <definedName name="SCDPT4_38BEGIN_15" localSheetId="1">'GFAC_2021-Q3_SCDPT4'!$Q$27</definedName>
    <definedName name="SCDPT4_38BEGIN_16" localSheetId="1">'GFAC_2021-Q3_SCDPT4'!$R$27</definedName>
    <definedName name="SCDPT4_38BEGIN_17" localSheetId="1">'GFAC_2021-Q3_SCDPT4'!$S$27</definedName>
    <definedName name="SCDPT4_38BEGIN_18" localSheetId="1">'GFAC_2021-Q3_SCDPT4'!$T$27</definedName>
    <definedName name="SCDPT4_38BEGIN_19" localSheetId="1">'GFAC_2021-Q3_SCDPT4'!$U$27</definedName>
    <definedName name="SCDPT4_38BEGIN_2" localSheetId="1">'GFAC_2021-Q3_SCDPT4'!$D$27</definedName>
    <definedName name="SCDPT4_38BEGIN_20" localSheetId="1">'GFAC_2021-Q3_SCDPT4'!$V$27</definedName>
    <definedName name="SCDPT4_38BEGIN_21" localSheetId="1">'GFAC_2021-Q3_SCDPT4'!$W$27</definedName>
    <definedName name="SCDPT4_38BEGIN_22.01" localSheetId="1">'GFAC_2021-Q3_SCDPT4'!$X$27</definedName>
    <definedName name="SCDPT4_38BEGIN_22.02" localSheetId="1">'GFAC_2021-Q3_SCDPT4'!$Y$27</definedName>
    <definedName name="SCDPT4_38BEGIN_22.03" localSheetId="1">'GFAC_2021-Q3_SCDPT4'!$Z$27</definedName>
    <definedName name="SCDPT4_38BEGIN_23" localSheetId="1">'GFAC_2021-Q3_SCDPT4'!$AA$27</definedName>
    <definedName name="SCDPT4_38BEGIN_24" localSheetId="1">'GFAC_2021-Q3_SCDPT4'!$AB$27</definedName>
    <definedName name="SCDPT4_38BEGIN_25" localSheetId="1">'GFAC_2021-Q3_SCDPT4'!$AC$27</definedName>
    <definedName name="SCDPT4_38BEGIN_26" localSheetId="1">'GFAC_2021-Q3_SCDPT4'!$AD$27</definedName>
    <definedName name="SCDPT4_38BEGIN_27" localSheetId="1">'GFAC_2021-Q3_SCDPT4'!$AE$27</definedName>
    <definedName name="SCDPT4_38BEGIN_28" localSheetId="1">'GFAC_2021-Q3_SCDPT4'!$AF$27</definedName>
    <definedName name="SCDPT4_38BEGIN_3" localSheetId="1">'GFAC_2021-Q3_SCDPT4'!$E$27</definedName>
    <definedName name="SCDPT4_38BEGIN_4" localSheetId="1">'GFAC_2021-Q3_SCDPT4'!$F$27</definedName>
    <definedName name="SCDPT4_38BEGIN_5" localSheetId="1">'GFAC_2021-Q3_SCDPT4'!$G$27</definedName>
    <definedName name="SCDPT4_38BEGIN_6" localSheetId="1">'GFAC_2021-Q3_SCDPT4'!$H$27</definedName>
    <definedName name="SCDPT4_38BEGIN_7" localSheetId="1">'GFAC_2021-Q3_SCDPT4'!$I$27</definedName>
    <definedName name="SCDPT4_38BEGIN_8" localSheetId="1">'GFAC_2021-Q3_SCDPT4'!$J$27</definedName>
    <definedName name="SCDPT4_38BEGIN_9" localSheetId="1">'GFAC_2021-Q3_SCDPT4'!$K$27</definedName>
    <definedName name="SCDPT4_38ENDIN_10" localSheetId="1">'GFAC_2021-Q3_SCDPT4'!$L$29</definedName>
    <definedName name="SCDPT4_38ENDIN_11" localSheetId="1">'GFAC_2021-Q3_SCDPT4'!$M$29</definedName>
    <definedName name="SCDPT4_38ENDIN_12" localSheetId="1">'GFAC_2021-Q3_SCDPT4'!$N$29</definedName>
    <definedName name="SCDPT4_38ENDIN_13" localSheetId="1">'GFAC_2021-Q3_SCDPT4'!$O$29</definedName>
    <definedName name="SCDPT4_38ENDIN_14" localSheetId="1">'GFAC_2021-Q3_SCDPT4'!$P$29</definedName>
    <definedName name="SCDPT4_38ENDIN_15" localSheetId="1">'GFAC_2021-Q3_SCDPT4'!$Q$29</definedName>
    <definedName name="SCDPT4_38ENDIN_16" localSheetId="1">'GFAC_2021-Q3_SCDPT4'!$R$29</definedName>
    <definedName name="SCDPT4_38ENDIN_17" localSheetId="1">'GFAC_2021-Q3_SCDPT4'!$S$29</definedName>
    <definedName name="SCDPT4_38ENDIN_18" localSheetId="1">'GFAC_2021-Q3_SCDPT4'!$T$29</definedName>
    <definedName name="SCDPT4_38ENDIN_19" localSheetId="1">'GFAC_2021-Q3_SCDPT4'!$U$29</definedName>
    <definedName name="SCDPT4_38ENDIN_2" localSheetId="1">'GFAC_2021-Q3_SCDPT4'!$D$29</definedName>
    <definedName name="SCDPT4_38ENDIN_20" localSheetId="1">'GFAC_2021-Q3_SCDPT4'!$V$29</definedName>
    <definedName name="SCDPT4_38ENDIN_21" localSheetId="1">'GFAC_2021-Q3_SCDPT4'!$W$29</definedName>
    <definedName name="SCDPT4_38ENDIN_22.01" localSheetId="1">'GFAC_2021-Q3_SCDPT4'!$X$29</definedName>
    <definedName name="SCDPT4_38ENDIN_22.02" localSheetId="1">'GFAC_2021-Q3_SCDPT4'!$Y$29</definedName>
    <definedName name="SCDPT4_38ENDIN_22.03" localSheetId="1">'GFAC_2021-Q3_SCDPT4'!$Z$29</definedName>
    <definedName name="SCDPT4_38ENDIN_23" localSheetId="1">'GFAC_2021-Q3_SCDPT4'!$AA$29</definedName>
    <definedName name="SCDPT4_38ENDIN_24" localSheetId="1">'GFAC_2021-Q3_SCDPT4'!$AB$29</definedName>
    <definedName name="SCDPT4_38ENDIN_25" localSheetId="1">'GFAC_2021-Q3_SCDPT4'!$AC$29</definedName>
    <definedName name="SCDPT4_38ENDIN_26" localSheetId="1">'GFAC_2021-Q3_SCDPT4'!$AD$29</definedName>
    <definedName name="SCDPT4_38ENDIN_27" localSheetId="1">'GFAC_2021-Q3_SCDPT4'!$AE$29</definedName>
    <definedName name="SCDPT4_38ENDIN_28" localSheetId="1">'GFAC_2021-Q3_SCDPT4'!$AF$29</definedName>
    <definedName name="SCDPT4_38ENDIN_3" localSheetId="1">'GFAC_2021-Q3_SCDPT4'!$E$29</definedName>
    <definedName name="SCDPT4_38ENDIN_4" localSheetId="1">'GFAC_2021-Q3_SCDPT4'!$F$29</definedName>
    <definedName name="SCDPT4_38ENDIN_5" localSheetId="1">'GFAC_2021-Q3_SCDPT4'!$G$29</definedName>
    <definedName name="SCDPT4_38ENDIN_6" localSheetId="1">'GFAC_2021-Q3_SCDPT4'!$H$29</definedName>
    <definedName name="SCDPT4_38ENDIN_7" localSheetId="1">'GFAC_2021-Q3_SCDPT4'!$I$29</definedName>
    <definedName name="SCDPT4_38ENDIN_8" localSheetId="1">'GFAC_2021-Q3_SCDPT4'!$J$29</definedName>
    <definedName name="SCDPT4_38ENDIN_9" localSheetId="1">'GFAC_2021-Q3_SCDPT4'!$K$29</definedName>
    <definedName name="SCDPT4_4800000_Range" localSheetId="1">'GFAC_2021-Q3_SCDPT4'!$B$31:$AF$33</definedName>
    <definedName name="SCDPT4_4899999_10" localSheetId="1">'GFAC_2021-Q3_SCDPT4'!$L$34</definedName>
    <definedName name="SCDPT4_4899999_11" localSheetId="1">'GFAC_2021-Q3_SCDPT4'!$M$34</definedName>
    <definedName name="SCDPT4_4899999_12" localSheetId="1">'GFAC_2021-Q3_SCDPT4'!$N$34</definedName>
    <definedName name="SCDPT4_4899999_13" localSheetId="1">'GFAC_2021-Q3_SCDPT4'!$O$34</definedName>
    <definedName name="SCDPT4_4899999_14" localSheetId="1">'GFAC_2021-Q3_SCDPT4'!$P$34</definedName>
    <definedName name="SCDPT4_4899999_15" localSheetId="1">'GFAC_2021-Q3_SCDPT4'!$Q$34</definedName>
    <definedName name="SCDPT4_4899999_16" localSheetId="1">'GFAC_2021-Q3_SCDPT4'!$R$34</definedName>
    <definedName name="SCDPT4_4899999_17" localSheetId="1">'GFAC_2021-Q3_SCDPT4'!$S$34</definedName>
    <definedName name="SCDPT4_4899999_18" localSheetId="1">'GFAC_2021-Q3_SCDPT4'!$T$34</definedName>
    <definedName name="SCDPT4_4899999_19" localSheetId="1">'GFAC_2021-Q3_SCDPT4'!$U$34</definedName>
    <definedName name="SCDPT4_4899999_20" localSheetId="1">'GFAC_2021-Q3_SCDPT4'!$V$34</definedName>
    <definedName name="SCDPT4_4899999_7" localSheetId="1">'GFAC_2021-Q3_SCDPT4'!$I$34</definedName>
    <definedName name="SCDPT4_4899999_8" localSheetId="1">'GFAC_2021-Q3_SCDPT4'!$J$34</definedName>
    <definedName name="SCDPT4_4899999_9" localSheetId="1">'GFAC_2021-Q3_SCDPT4'!$K$34</definedName>
    <definedName name="SCDPT4_48BEGIN_1" localSheetId="1">'GFAC_2021-Q3_SCDPT4'!$C$31</definedName>
    <definedName name="SCDPT4_48BEGIN_10" localSheetId="1">'GFAC_2021-Q3_SCDPT4'!$L$31</definedName>
    <definedName name="SCDPT4_48BEGIN_11" localSheetId="1">'GFAC_2021-Q3_SCDPT4'!$M$31</definedName>
    <definedName name="SCDPT4_48BEGIN_12" localSheetId="1">'GFAC_2021-Q3_SCDPT4'!$N$31</definedName>
    <definedName name="SCDPT4_48BEGIN_13" localSheetId="1">'GFAC_2021-Q3_SCDPT4'!$O$31</definedName>
    <definedName name="SCDPT4_48BEGIN_14" localSheetId="1">'GFAC_2021-Q3_SCDPT4'!$P$31</definedName>
    <definedName name="SCDPT4_48BEGIN_15" localSheetId="1">'GFAC_2021-Q3_SCDPT4'!$Q$31</definedName>
    <definedName name="SCDPT4_48BEGIN_16" localSheetId="1">'GFAC_2021-Q3_SCDPT4'!$R$31</definedName>
    <definedName name="SCDPT4_48BEGIN_17" localSheetId="1">'GFAC_2021-Q3_SCDPT4'!$S$31</definedName>
    <definedName name="SCDPT4_48BEGIN_18" localSheetId="1">'GFAC_2021-Q3_SCDPT4'!$T$31</definedName>
    <definedName name="SCDPT4_48BEGIN_19" localSheetId="1">'GFAC_2021-Q3_SCDPT4'!$U$31</definedName>
    <definedName name="SCDPT4_48BEGIN_2" localSheetId="1">'GFAC_2021-Q3_SCDPT4'!$D$31</definedName>
    <definedName name="SCDPT4_48BEGIN_20" localSheetId="1">'GFAC_2021-Q3_SCDPT4'!$V$31</definedName>
    <definedName name="SCDPT4_48BEGIN_21" localSheetId="1">'GFAC_2021-Q3_SCDPT4'!$W$31</definedName>
    <definedName name="SCDPT4_48BEGIN_22.01" localSheetId="1">'GFAC_2021-Q3_SCDPT4'!$X$31</definedName>
    <definedName name="SCDPT4_48BEGIN_22.02" localSheetId="1">'GFAC_2021-Q3_SCDPT4'!$Y$31</definedName>
    <definedName name="SCDPT4_48BEGIN_22.03" localSheetId="1">'GFAC_2021-Q3_SCDPT4'!$Z$31</definedName>
    <definedName name="SCDPT4_48BEGIN_23" localSheetId="1">'GFAC_2021-Q3_SCDPT4'!$AA$31</definedName>
    <definedName name="SCDPT4_48BEGIN_24" localSheetId="1">'GFAC_2021-Q3_SCDPT4'!$AB$31</definedName>
    <definedName name="SCDPT4_48BEGIN_25" localSheetId="1">'GFAC_2021-Q3_SCDPT4'!$AC$31</definedName>
    <definedName name="SCDPT4_48BEGIN_26" localSheetId="1">'GFAC_2021-Q3_SCDPT4'!$AD$31</definedName>
    <definedName name="SCDPT4_48BEGIN_27" localSheetId="1">'GFAC_2021-Q3_SCDPT4'!$AE$31</definedName>
    <definedName name="SCDPT4_48BEGIN_28" localSheetId="1">'GFAC_2021-Q3_SCDPT4'!$AF$31</definedName>
    <definedName name="SCDPT4_48BEGIN_3" localSheetId="1">'GFAC_2021-Q3_SCDPT4'!$E$31</definedName>
    <definedName name="SCDPT4_48BEGIN_4" localSheetId="1">'GFAC_2021-Q3_SCDPT4'!$F$31</definedName>
    <definedName name="SCDPT4_48BEGIN_5" localSheetId="1">'GFAC_2021-Q3_SCDPT4'!$G$31</definedName>
    <definedName name="SCDPT4_48BEGIN_6" localSheetId="1">'GFAC_2021-Q3_SCDPT4'!$H$31</definedName>
    <definedName name="SCDPT4_48BEGIN_7" localSheetId="1">'GFAC_2021-Q3_SCDPT4'!$I$31</definedName>
    <definedName name="SCDPT4_48BEGIN_8" localSheetId="1">'GFAC_2021-Q3_SCDPT4'!$J$31</definedName>
    <definedName name="SCDPT4_48BEGIN_9" localSheetId="1">'GFAC_2021-Q3_SCDPT4'!$K$31</definedName>
    <definedName name="SCDPT4_48ENDIN_10" localSheetId="1">'GFAC_2021-Q3_SCDPT4'!$L$33</definedName>
    <definedName name="SCDPT4_48ENDIN_11" localSheetId="1">'GFAC_2021-Q3_SCDPT4'!$M$33</definedName>
    <definedName name="SCDPT4_48ENDIN_12" localSheetId="1">'GFAC_2021-Q3_SCDPT4'!$N$33</definedName>
    <definedName name="SCDPT4_48ENDIN_13" localSheetId="1">'GFAC_2021-Q3_SCDPT4'!$O$33</definedName>
    <definedName name="SCDPT4_48ENDIN_14" localSheetId="1">'GFAC_2021-Q3_SCDPT4'!$P$33</definedName>
    <definedName name="SCDPT4_48ENDIN_15" localSheetId="1">'GFAC_2021-Q3_SCDPT4'!$Q$33</definedName>
    <definedName name="SCDPT4_48ENDIN_16" localSheetId="1">'GFAC_2021-Q3_SCDPT4'!$R$33</definedName>
    <definedName name="SCDPT4_48ENDIN_17" localSheetId="1">'GFAC_2021-Q3_SCDPT4'!$S$33</definedName>
    <definedName name="SCDPT4_48ENDIN_18" localSheetId="1">'GFAC_2021-Q3_SCDPT4'!$T$33</definedName>
    <definedName name="SCDPT4_48ENDIN_19" localSheetId="1">'GFAC_2021-Q3_SCDPT4'!$U$33</definedName>
    <definedName name="SCDPT4_48ENDIN_2" localSheetId="1">'GFAC_2021-Q3_SCDPT4'!$D$33</definedName>
    <definedName name="SCDPT4_48ENDIN_20" localSheetId="1">'GFAC_2021-Q3_SCDPT4'!$V$33</definedName>
    <definedName name="SCDPT4_48ENDIN_21" localSheetId="1">'GFAC_2021-Q3_SCDPT4'!$W$33</definedName>
    <definedName name="SCDPT4_48ENDIN_22.01" localSheetId="1">'GFAC_2021-Q3_SCDPT4'!$X$33</definedName>
    <definedName name="SCDPT4_48ENDIN_22.02" localSheetId="1">'GFAC_2021-Q3_SCDPT4'!$Y$33</definedName>
    <definedName name="SCDPT4_48ENDIN_22.03" localSheetId="1">'GFAC_2021-Q3_SCDPT4'!$Z$33</definedName>
    <definedName name="SCDPT4_48ENDIN_23" localSheetId="1">'GFAC_2021-Q3_SCDPT4'!$AA$33</definedName>
    <definedName name="SCDPT4_48ENDIN_24" localSheetId="1">'GFAC_2021-Q3_SCDPT4'!$AB$33</definedName>
    <definedName name="SCDPT4_48ENDIN_25" localSheetId="1">'GFAC_2021-Q3_SCDPT4'!$AC$33</definedName>
    <definedName name="SCDPT4_48ENDIN_26" localSheetId="1">'GFAC_2021-Q3_SCDPT4'!$AD$33</definedName>
    <definedName name="SCDPT4_48ENDIN_27" localSheetId="1">'GFAC_2021-Q3_SCDPT4'!$AE$33</definedName>
    <definedName name="SCDPT4_48ENDIN_28" localSheetId="1">'GFAC_2021-Q3_SCDPT4'!$AF$33</definedName>
    <definedName name="SCDPT4_48ENDIN_3" localSheetId="1">'GFAC_2021-Q3_SCDPT4'!$E$33</definedName>
    <definedName name="SCDPT4_48ENDIN_4" localSheetId="1">'GFAC_2021-Q3_SCDPT4'!$F$33</definedName>
    <definedName name="SCDPT4_48ENDIN_5" localSheetId="1">'GFAC_2021-Q3_SCDPT4'!$G$33</definedName>
    <definedName name="SCDPT4_48ENDIN_6" localSheetId="1">'GFAC_2021-Q3_SCDPT4'!$H$33</definedName>
    <definedName name="SCDPT4_48ENDIN_7" localSheetId="1">'GFAC_2021-Q3_SCDPT4'!$I$33</definedName>
    <definedName name="SCDPT4_48ENDIN_8" localSheetId="1">'GFAC_2021-Q3_SCDPT4'!$J$33</definedName>
    <definedName name="SCDPT4_48ENDIN_9" localSheetId="1">'GFAC_2021-Q3_SCDPT4'!$K$33</definedName>
    <definedName name="SCDPT4_5500000_Range" localSheetId="1">'GFAC_2021-Q3_SCDPT4'!$B$35:$AF$37</definedName>
    <definedName name="SCDPT4_5599999_10" localSheetId="1">'GFAC_2021-Q3_SCDPT4'!$L$38</definedName>
    <definedName name="SCDPT4_5599999_11" localSheetId="1">'GFAC_2021-Q3_SCDPT4'!$M$38</definedName>
    <definedName name="SCDPT4_5599999_12" localSheetId="1">'GFAC_2021-Q3_SCDPT4'!$N$38</definedName>
    <definedName name="SCDPT4_5599999_13" localSheetId="1">'GFAC_2021-Q3_SCDPT4'!$O$38</definedName>
    <definedName name="SCDPT4_5599999_14" localSheetId="1">'GFAC_2021-Q3_SCDPT4'!$P$38</definedName>
    <definedName name="SCDPT4_5599999_15" localSheetId="1">'GFAC_2021-Q3_SCDPT4'!$Q$38</definedName>
    <definedName name="SCDPT4_5599999_16" localSheetId="1">'GFAC_2021-Q3_SCDPT4'!$R$38</definedName>
    <definedName name="SCDPT4_5599999_17" localSheetId="1">'GFAC_2021-Q3_SCDPT4'!$S$38</definedName>
    <definedName name="SCDPT4_5599999_18" localSheetId="1">'GFAC_2021-Q3_SCDPT4'!$T$38</definedName>
    <definedName name="SCDPT4_5599999_19" localSheetId="1">'GFAC_2021-Q3_SCDPT4'!$U$38</definedName>
    <definedName name="SCDPT4_5599999_20" localSheetId="1">'GFAC_2021-Q3_SCDPT4'!$V$38</definedName>
    <definedName name="SCDPT4_5599999_7" localSheetId="1">'GFAC_2021-Q3_SCDPT4'!$I$38</definedName>
    <definedName name="SCDPT4_5599999_8" localSheetId="1">'GFAC_2021-Q3_SCDPT4'!$J$38</definedName>
    <definedName name="SCDPT4_5599999_9" localSheetId="1">'GFAC_2021-Q3_SCDPT4'!$K$38</definedName>
    <definedName name="SCDPT4_55BEGIN_1" localSheetId="1">'GFAC_2021-Q3_SCDPT4'!$C$35</definedName>
    <definedName name="SCDPT4_55BEGIN_10" localSheetId="1">'GFAC_2021-Q3_SCDPT4'!$L$35</definedName>
    <definedName name="SCDPT4_55BEGIN_11" localSheetId="1">'GFAC_2021-Q3_SCDPT4'!$M$35</definedName>
    <definedName name="SCDPT4_55BEGIN_12" localSheetId="1">'GFAC_2021-Q3_SCDPT4'!$N$35</definedName>
    <definedName name="SCDPT4_55BEGIN_13" localSheetId="1">'GFAC_2021-Q3_SCDPT4'!$O$35</definedName>
    <definedName name="SCDPT4_55BEGIN_14" localSheetId="1">'GFAC_2021-Q3_SCDPT4'!$P$35</definedName>
    <definedName name="SCDPT4_55BEGIN_15" localSheetId="1">'GFAC_2021-Q3_SCDPT4'!$Q$35</definedName>
    <definedName name="SCDPT4_55BEGIN_16" localSheetId="1">'GFAC_2021-Q3_SCDPT4'!$R$35</definedName>
    <definedName name="SCDPT4_55BEGIN_17" localSheetId="1">'GFAC_2021-Q3_SCDPT4'!$S$35</definedName>
    <definedName name="SCDPT4_55BEGIN_18" localSheetId="1">'GFAC_2021-Q3_SCDPT4'!$T$35</definedName>
    <definedName name="SCDPT4_55BEGIN_19" localSheetId="1">'GFAC_2021-Q3_SCDPT4'!$U$35</definedName>
    <definedName name="SCDPT4_55BEGIN_2" localSheetId="1">'GFAC_2021-Q3_SCDPT4'!$D$35</definedName>
    <definedName name="SCDPT4_55BEGIN_20" localSheetId="1">'GFAC_2021-Q3_SCDPT4'!$V$35</definedName>
    <definedName name="SCDPT4_55BEGIN_21" localSheetId="1">'GFAC_2021-Q3_SCDPT4'!$W$35</definedName>
    <definedName name="SCDPT4_55BEGIN_22.01" localSheetId="1">'GFAC_2021-Q3_SCDPT4'!$X$35</definedName>
    <definedName name="SCDPT4_55BEGIN_22.02" localSheetId="1">'GFAC_2021-Q3_SCDPT4'!$Y$35</definedName>
    <definedName name="SCDPT4_55BEGIN_22.03" localSheetId="1">'GFAC_2021-Q3_SCDPT4'!$Z$35</definedName>
    <definedName name="SCDPT4_55BEGIN_23" localSheetId="1">'GFAC_2021-Q3_SCDPT4'!$AA$35</definedName>
    <definedName name="SCDPT4_55BEGIN_24" localSheetId="1">'GFAC_2021-Q3_SCDPT4'!$AB$35</definedName>
    <definedName name="SCDPT4_55BEGIN_25" localSheetId="1">'GFAC_2021-Q3_SCDPT4'!$AC$35</definedName>
    <definedName name="SCDPT4_55BEGIN_26" localSheetId="1">'GFAC_2021-Q3_SCDPT4'!$AD$35</definedName>
    <definedName name="SCDPT4_55BEGIN_27" localSheetId="1">'GFAC_2021-Q3_SCDPT4'!$AE$35</definedName>
    <definedName name="SCDPT4_55BEGIN_28" localSheetId="1">'GFAC_2021-Q3_SCDPT4'!$AF$35</definedName>
    <definedName name="SCDPT4_55BEGIN_3" localSheetId="1">'GFAC_2021-Q3_SCDPT4'!$E$35</definedName>
    <definedName name="SCDPT4_55BEGIN_4" localSheetId="1">'GFAC_2021-Q3_SCDPT4'!$F$35</definedName>
    <definedName name="SCDPT4_55BEGIN_5" localSheetId="1">'GFAC_2021-Q3_SCDPT4'!$G$35</definedName>
    <definedName name="SCDPT4_55BEGIN_6" localSheetId="1">'GFAC_2021-Q3_SCDPT4'!$H$35</definedName>
    <definedName name="SCDPT4_55BEGIN_7" localSheetId="1">'GFAC_2021-Q3_SCDPT4'!$I$35</definedName>
    <definedName name="SCDPT4_55BEGIN_8" localSheetId="1">'GFAC_2021-Q3_SCDPT4'!$J$35</definedName>
    <definedName name="SCDPT4_55BEGIN_9" localSheetId="1">'GFAC_2021-Q3_SCDPT4'!$K$35</definedName>
    <definedName name="SCDPT4_55ENDIN_10" localSheetId="1">'GFAC_2021-Q3_SCDPT4'!$L$37</definedName>
    <definedName name="SCDPT4_55ENDIN_11" localSheetId="1">'GFAC_2021-Q3_SCDPT4'!$M$37</definedName>
    <definedName name="SCDPT4_55ENDIN_12" localSheetId="1">'GFAC_2021-Q3_SCDPT4'!$N$37</definedName>
    <definedName name="SCDPT4_55ENDIN_13" localSheetId="1">'GFAC_2021-Q3_SCDPT4'!$O$37</definedName>
    <definedName name="SCDPT4_55ENDIN_14" localSheetId="1">'GFAC_2021-Q3_SCDPT4'!$P$37</definedName>
    <definedName name="SCDPT4_55ENDIN_15" localSheetId="1">'GFAC_2021-Q3_SCDPT4'!$Q$37</definedName>
    <definedName name="SCDPT4_55ENDIN_16" localSheetId="1">'GFAC_2021-Q3_SCDPT4'!$R$37</definedName>
    <definedName name="SCDPT4_55ENDIN_17" localSheetId="1">'GFAC_2021-Q3_SCDPT4'!$S$37</definedName>
    <definedName name="SCDPT4_55ENDIN_18" localSheetId="1">'GFAC_2021-Q3_SCDPT4'!$T$37</definedName>
    <definedName name="SCDPT4_55ENDIN_19" localSheetId="1">'GFAC_2021-Q3_SCDPT4'!$U$37</definedName>
    <definedName name="SCDPT4_55ENDIN_2" localSheetId="1">'GFAC_2021-Q3_SCDPT4'!$D$37</definedName>
    <definedName name="SCDPT4_55ENDIN_20" localSheetId="1">'GFAC_2021-Q3_SCDPT4'!$V$37</definedName>
    <definedName name="SCDPT4_55ENDIN_21" localSheetId="1">'GFAC_2021-Q3_SCDPT4'!$W$37</definedName>
    <definedName name="SCDPT4_55ENDIN_22.01" localSheetId="1">'GFAC_2021-Q3_SCDPT4'!$X$37</definedName>
    <definedName name="SCDPT4_55ENDIN_22.02" localSheetId="1">'GFAC_2021-Q3_SCDPT4'!$Y$37</definedName>
    <definedName name="SCDPT4_55ENDIN_22.03" localSheetId="1">'GFAC_2021-Q3_SCDPT4'!$Z$37</definedName>
    <definedName name="SCDPT4_55ENDIN_23" localSheetId="1">'GFAC_2021-Q3_SCDPT4'!$AA$37</definedName>
    <definedName name="SCDPT4_55ENDIN_24" localSheetId="1">'GFAC_2021-Q3_SCDPT4'!$AB$37</definedName>
    <definedName name="SCDPT4_55ENDIN_25" localSheetId="1">'GFAC_2021-Q3_SCDPT4'!$AC$37</definedName>
    <definedName name="SCDPT4_55ENDIN_26" localSheetId="1">'GFAC_2021-Q3_SCDPT4'!$AD$37</definedName>
    <definedName name="SCDPT4_55ENDIN_27" localSheetId="1">'GFAC_2021-Q3_SCDPT4'!$AE$37</definedName>
    <definedName name="SCDPT4_55ENDIN_28" localSheetId="1">'GFAC_2021-Q3_SCDPT4'!$AF$37</definedName>
    <definedName name="SCDPT4_55ENDIN_3" localSheetId="1">'GFAC_2021-Q3_SCDPT4'!$E$37</definedName>
    <definedName name="SCDPT4_55ENDIN_4" localSheetId="1">'GFAC_2021-Q3_SCDPT4'!$F$37</definedName>
    <definedName name="SCDPT4_55ENDIN_5" localSheetId="1">'GFAC_2021-Q3_SCDPT4'!$G$37</definedName>
    <definedName name="SCDPT4_55ENDIN_6" localSheetId="1">'GFAC_2021-Q3_SCDPT4'!$H$37</definedName>
    <definedName name="SCDPT4_55ENDIN_7" localSheetId="1">'GFAC_2021-Q3_SCDPT4'!$I$37</definedName>
    <definedName name="SCDPT4_55ENDIN_8" localSheetId="1">'GFAC_2021-Q3_SCDPT4'!$J$37</definedName>
    <definedName name="SCDPT4_55ENDIN_9" localSheetId="1">'GFAC_2021-Q3_SCDPT4'!$K$37</definedName>
    <definedName name="SCDPT4_8000000_Range" localSheetId="1">'GFAC_2021-Q3_SCDPT4'!$B$39:$AF$41</definedName>
    <definedName name="SCDPT4_8099999_10" localSheetId="1">'GFAC_2021-Q3_SCDPT4'!$L$42</definedName>
    <definedName name="SCDPT4_8099999_11" localSheetId="1">'GFAC_2021-Q3_SCDPT4'!$M$42</definedName>
    <definedName name="SCDPT4_8099999_12" localSheetId="1">'GFAC_2021-Q3_SCDPT4'!$N$42</definedName>
    <definedName name="SCDPT4_8099999_13" localSheetId="1">'GFAC_2021-Q3_SCDPT4'!$O$42</definedName>
    <definedName name="SCDPT4_8099999_14" localSheetId="1">'GFAC_2021-Q3_SCDPT4'!$P$42</definedName>
    <definedName name="SCDPT4_8099999_15" localSheetId="1">'GFAC_2021-Q3_SCDPT4'!$Q$42</definedName>
    <definedName name="SCDPT4_8099999_16" localSheetId="1">'GFAC_2021-Q3_SCDPT4'!$R$42</definedName>
    <definedName name="SCDPT4_8099999_17" localSheetId="1">'GFAC_2021-Q3_SCDPT4'!$S$42</definedName>
    <definedName name="SCDPT4_8099999_18" localSheetId="1">'GFAC_2021-Q3_SCDPT4'!$T$42</definedName>
    <definedName name="SCDPT4_8099999_19" localSheetId="1">'GFAC_2021-Q3_SCDPT4'!$U$42</definedName>
    <definedName name="SCDPT4_8099999_20" localSheetId="1">'GFAC_2021-Q3_SCDPT4'!$V$42</definedName>
    <definedName name="SCDPT4_8099999_7" localSheetId="1">'GFAC_2021-Q3_SCDPT4'!$I$42</definedName>
    <definedName name="SCDPT4_8099999_8" localSheetId="1">'GFAC_2021-Q3_SCDPT4'!$J$42</definedName>
    <definedName name="SCDPT4_8099999_9" localSheetId="1">'GFAC_2021-Q3_SCDPT4'!$K$42</definedName>
    <definedName name="SCDPT4_80BEGIN_1" localSheetId="1">'GFAC_2021-Q3_SCDPT4'!$C$39</definedName>
    <definedName name="SCDPT4_80BEGIN_10" localSheetId="1">'GFAC_2021-Q3_SCDPT4'!$L$39</definedName>
    <definedName name="SCDPT4_80BEGIN_11" localSheetId="1">'GFAC_2021-Q3_SCDPT4'!$M$39</definedName>
    <definedName name="SCDPT4_80BEGIN_12" localSheetId="1">'GFAC_2021-Q3_SCDPT4'!$N$39</definedName>
    <definedName name="SCDPT4_80BEGIN_13" localSheetId="1">'GFAC_2021-Q3_SCDPT4'!$O$39</definedName>
    <definedName name="SCDPT4_80BEGIN_14" localSheetId="1">'GFAC_2021-Q3_SCDPT4'!$P$39</definedName>
    <definedName name="SCDPT4_80BEGIN_15" localSheetId="1">'GFAC_2021-Q3_SCDPT4'!$Q$39</definedName>
    <definedName name="SCDPT4_80BEGIN_16" localSheetId="1">'GFAC_2021-Q3_SCDPT4'!$R$39</definedName>
    <definedName name="SCDPT4_80BEGIN_17" localSheetId="1">'GFAC_2021-Q3_SCDPT4'!$S$39</definedName>
    <definedName name="SCDPT4_80BEGIN_18" localSheetId="1">'GFAC_2021-Q3_SCDPT4'!$T$39</definedName>
    <definedName name="SCDPT4_80BEGIN_19" localSheetId="1">'GFAC_2021-Q3_SCDPT4'!$U$39</definedName>
    <definedName name="SCDPT4_80BEGIN_2" localSheetId="1">'GFAC_2021-Q3_SCDPT4'!$D$39</definedName>
    <definedName name="SCDPT4_80BEGIN_20" localSheetId="1">'GFAC_2021-Q3_SCDPT4'!$V$39</definedName>
    <definedName name="SCDPT4_80BEGIN_21" localSheetId="1">'GFAC_2021-Q3_SCDPT4'!$W$39</definedName>
    <definedName name="SCDPT4_80BEGIN_22.01" localSheetId="1">'GFAC_2021-Q3_SCDPT4'!$X$39</definedName>
    <definedName name="SCDPT4_80BEGIN_22.02" localSheetId="1">'GFAC_2021-Q3_SCDPT4'!$Y$39</definedName>
    <definedName name="SCDPT4_80BEGIN_22.03" localSheetId="1">'GFAC_2021-Q3_SCDPT4'!$Z$39</definedName>
    <definedName name="SCDPT4_80BEGIN_23" localSheetId="1">'GFAC_2021-Q3_SCDPT4'!$AA$39</definedName>
    <definedName name="SCDPT4_80BEGIN_24" localSheetId="1">'GFAC_2021-Q3_SCDPT4'!$AB$39</definedName>
    <definedName name="SCDPT4_80BEGIN_25" localSheetId="1">'GFAC_2021-Q3_SCDPT4'!$AC$39</definedName>
    <definedName name="SCDPT4_80BEGIN_26" localSheetId="1">'GFAC_2021-Q3_SCDPT4'!$AD$39</definedName>
    <definedName name="SCDPT4_80BEGIN_27" localSheetId="1">'GFAC_2021-Q3_SCDPT4'!$AE$39</definedName>
    <definedName name="SCDPT4_80BEGIN_28" localSheetId="1">'GFAC_2021-Q3_SCDPT4'!$AF$39</definedName>
    <definedName name="SCDPT4_80BEGIN_3" localSheetId="1">'GFAC_2021-Q3_SCDPT4'!$E$39</definedName>
    <definedName name="SCDPT4_80BEGIN_4" localSheetId="1">'GFAC_2021-Q3_SCDPT4'!$F$39</definedName>
    <definedName name="SCDPT4_80BEGIN_5" localSheetId="1">'GFAC_2021-Q3_SCDPT4'!$G$39</definedName>
    <definedName name="SCDPT4_80BEGIN_6" localSheetId="1">'GFAC_2021-Q3_SCDPT4'!$H$39</definedName>
    <definedName name="SCDPT4_80BEGIN_7" localSheetId="1">'GFAC_2021-Q3_SCDPT4'!$I$39</definedName>
    <definedName name="SCDPT4_80BEGIN_8" localSheetId="1">'GFAC_2021-Q3_SCDPT4'!$J$39</definedName>
    <definedName name="SCDPT4_80BEGIN_9" localSheetId="1">'GFAC_2021-Q3_SCDPT4'!$K$39</definedName>
    <definedName name="SCDPT4_80ENDIN_10" localSheetId="1">'GFAC_2021-Q3_SCDPT4'!$L$41</definedName>
    <definedName name="SCDPT4_80ENDIN_11" localSheetId="1">'GFAC_2021-Q3_SCDPT4'!$M$41</definedName>
    <definedName name="SCDPT4_80ENDIN_12" localSheetId="1">'GFAC_2021-Q3_SCDPT4'!$N$41</definedName>
    <definedName name="SCDPT4_80ENDIN_13" localSheetId="1">'GFAC_2021-Q3_SCDPT4'!$O$41</definedName>
    <definedName name="SCDPT4_80ENDIN_14" localSheetId="1">'GFAC_2021-Q3_SCDPT4'!$P$41</definedName>
    <definedName name="SCDPT4_80ENDIN_15" localSheetId="1">'GFAC_2021-Q3_SCDPT4'!$Q$41</definedName>
    <definedName name="SCDPT4_80ENDIN_16" localSheetId="1">'GFAC_2021-Q3_SCDPT4'!$R$41</definedName>
    <definedName name="SCDPT4_80ENDIN_17" localSheetId="1">'GFAC_2021-Q3_SCDPT4'!$S$41</definedName>
    <definedName name="SCDPT4_80ENDIN_18" localSheetId="1">'GFAC_2021-Q3_SCDPT4'!$T$41</definedName>
    <definedName name="SCDPT4_80ENDIN_19" localSheetId="1">'GFAC_2021-Q3_SCDPT4'!$U$41</definedName>
    <definedName name="SCDPT4_80ENDIN_2" localSheetId="1">'GFAC_2021-Q3_SCDPT4'!$D$41</definedName>
    <definedName name="SCDPT4_80ENDIN_20" localSheetId="1">'GFAC_2021-Q3_SCDPT4'!$V$41</definedName>
    <definedName name="SCDPT4_80ENDIN_21" localSheetId="1">'GFAC_2021-Q3_SCDPT4'!$W$41</definedName>
    <definedName name="SCDPT4_80ENDIN_22.01" localSheetId="1">'GFAC_2021-Q3_SCDPT4'!$X$41</definedName>
    <definedName name="SCDPT4_80ENDIN_22.02" localSheetId="1">'GFAC_2021-Q3_SCDPT4'!$Y$41</definedName>
    <definedName name="SCDPT4_80ENDIN_22.03" localSheetId="1">'GFAC_2021-Q3_SCDPT4'!$Z$41</definedName>
    <definedName name="SCDPT4_80ENDIN_23" localSheetId="1">'GFAC_2021-Q3_SCDPT4'!$AA$41</definedName>
    <definedName name="SCDPT4_80ENDIN_24" localSheetId="1">'GFAC_2021-Q3_SCDPT4'!$AB$41</definedName>
    <definedName name="SCDPT4_80ENDIN_25" localSheetId="1">'GFAC_2021-Q3_SCDPT4'!$AC$41</definedName>
    <definedName name="SCDPT4_80ENDIN_26" localSheetId="1">'GFAC_2021-Q3_SCDPT4'!$AD$41</definedName>
    <definedName name="SCDPT4_80ENDIN_27" localSheetId="1">'GFAC_2021-Q3_SCDPT4'!$AE$41</definedName>
    <definedName name="SCDPT4_80ENDIN_28" localSheetId="1">'GFAC_2021-Q3_SCDPT4'!$AF$41</definedName>
    <definedName name="SCDPT4_80ENDIN_3" localSheetId="1">'GFAC_2021-Q3_SCDPT4'!$E$41</definedName>
    <definedName name="SCDPT4_80ENDIN_4" localSheetId="1">'GFAC_2021-Q3_SCDPT4'!$F$41</definedName>
    <definedName name="SCDPT4_80ENDIN_5" localSheetId="1">'GFAC_2021-Q3_SCDPT4'!$G$41</definedName>
    <definedName name="SCDPT4_80ENDIN_6" localSheetId="1">'GFAC_2021-Q3_SCDPT4'!$H$41</definedName>
    <definedName name="SCDPT4_80ENDIN_7" localSheetId="1">'GFAC_2021-Q3_SCDPT4'!$I$41</definedName>
    <definedName name="SCDPT4_80ENDIN_8" localSheetId="1">'GFAC_2021-Q3_SCDPT4'!$J$41</definedName>
    <definedName name="SCDPT4_80ENDIN_9" localSheetId="1">'GFAC_2021-Q3_SCDPT4'!$K$41</definedName>
    <definedName name="SCDPT4_8200000_Range" localSheetId="1">'GFAC_2021-Q3_SCDPT4'!$B$43:$AF$45</definedName>
    <definedName name="SCDPT4_8299999_10" localSheetId="1">'GFAC_2021-Q3_SCDPT4'!$L$46</definedName>
    <definedName name="SCDPT4_8299999_11" localSheetId="1">'GFAC_2021-Q3_SCDPT4'!$M$46</definedName>
    <definedName name="SCDPT4_8299999_12" localSheetId="1">'GFAC_2021-Q3_SCDPT4'!$N$46</definedName>
    <definedName name="SCDPT4_8299999_13" localSheetId="1">'GFAC_2021-Q3_SCDPT4'!$O$46</definedName>
    <definedName name="SCDPT4_8299999_14" localSheetId="1">'GFAC_2021-Q3_SCDPT4'!$P$46</definedName>
    <definedName name="SCDPT4_8299999_15" localSheetId="1">'GFAC_2021-Q3_SCDPT4'!$Q$46</definedName>
    <definedName name="SCDPT4_8299999_16" localSheetId="1">'GFAC_2021-Q3_SCDPT4'!$R$46</definedName>
    <definedName name="SCDPT4_8299999_17" localSheetId="1">'GFAC_2021-Q3_SCDPT4'!$S$46</definedName>
    <definedName name="SCDPT4_8299999_18" localSheetId="1">'GFAC_2021-Q3_SCDPT4'!$T$46</definedName>
    <definedName name="SCDPT4_8299999_19" localSheetId="1">'GFAC_2021-Q3_SCDPT4'!$U$46</definedName>
    <definedName name="SCDPT4_8299999_20" localSheetId="1">'GFAC_2021-Q3_SCDPT4'!$V$46</definedName>
    <definedName name="SCDPT4_8299999_7" localSheetId="1">'GFAC_2021-Q3_SCDPT4'!$I$46</definedName>
    <definedName name="SCDPT4_8299999_8" localSheetId="1">'GFAC_2021-Q3_SCDPT4'!$J$46</definedName>
    <definedName name="SCDPT4_8299999_9" localSheetId="1">'GFAC_2021-Q3_SCDPT4'!$K$46</definedName>
    <definedName name="SCDPT4_82BEGIN_1" localSheetId="1">'GFAC_2021-Q3_SCDPT4'!$C$43</definedName>
    <definedName name="SCDPT4_82BEGIN_10" localSheetId="1">'GFAC_2021-Q3_SCDPT4'!$L$43</definedName>
    <definedName name="SCDPT4_82BEGIN_11" localSheetId="1">'GFAC_2021-Q3_SCDPT4'!$M$43</definedName>
    <definedName name="SCDPT4_82BEGIN_12" localSheetId="1">'GFAC_2021-Q3_SCDPT4'!$N$43</definedName>
    <definedName name="SCDPT4_82BEGIN_13" localSheetId="1">'GFAC_2021-Q3_SCDPT4'!$O$43</definedName>
    <definedName name="SCDPT4_82BEGIN_14" localSheetId="1">'GFAC_2021-Q3_SCDPT4'!$P$43</definedName>
    <definedName name="SCDPT4_82BEGIN_15" localSheetId="1">'GFAC_2021-Q3_SCDPT4'!$Q$43</definedName>
    <definedName name="SCDPT4_82BEGIN_16" localSheetId="1">'GFAC_2021-Q3_SCDPT4'!$R$43</definedName>
    <definedName name="SCDPT4_82BEGIN_17" localSheetId="1">'GFAC_2021-Q3_SCDPT4'!$S$43</definedName>
    <definedName name="SCDPT4_82BEGIN_18" localSheetId="1">'GFAC_2021-Q3_SCDPT4'!$T$43</definedName>
    <definedName name="SCDPT4_82BEGIN_19" localSheetId="1">'GFAC_2021-Q3_SCDPT4'!$U$43</definedName>
    <definedName name="SCDPT4_82BEGIN_2" localSheetId="1">'GFAC_2021-Q3_SCDPT4'!$D$43</definedName>
    <definedName name="SCDPT4_82BEGIN_20" localSheetId="1">'GFAC_2021-Q3_SCDPT4'!$V$43</definedName>
    <definedName name="SCDPT4_82BEGIN_21" localSheetId="1">'GFAC_2021-Q3_SCDPT4'!$W$43</definedName>
    <definedName name="SCDPT4_82BEGIN_22.01" localSheetId="1">'GFAC_2021-Q3_SCDPT4'!$X$43</definedName>
    <definedName name="SCDPT4_82BEGIN_22.02" localSheetId="1">'GFAC_2021-Q3_SCDPT4'!$Y$43</definedName>
    <definedName name="SCDPT4_82BEGIN_22.03" localSheetId="1">'GFAC_2021-Q3_SCDPT4'!$Z$43</definedName>
    <definedName name="SCDPT4_82BEGIN_23" localSheetId="1">'GFAC_2021-Q3_SCDPT4'!$AA$43</definedName>
    <definedName name="SCDPT4_82BEGIN_24" localSheetId="1">'GFAC_2021-Q3_SCDPT4'!$AB$43</definedName>
    <definedName name="SCDPT4_82BEGIN_25" localSheetId="1">'GFAC_2021-Q3_SCDPT4'!$AC$43</definedName>
    <definedName name="SCDPT4_82BEGIN_26" localSheetId="1">'GFAC_2021-Q3_SCDPT4'!$AD$43</definedName>
    <definedName name="SCDPT4_82BEGIN_27" localSheetId="1">'GFAC_2021-Q3_SCDPT4'!$AE$43</definedName>
    <definedName name="SCDPT4_82BEGIN_28" localSheetId="1">'GFAC_2021-Q3_SCDPT4'!$AF$43</definedName>
    <definedName name="SCDPT4_82BEGIN_3" localSheetId="1">'GFAC_2021-Q3_SCDPT4'!$E$43</definedName>
    <definedName name="SCDPT4_82BEGIN_4" localSheetId="1">'GFAC_2021-Q3_SCDPT4'!$F$43</definedName>
    <definedName name="SCDPT4_82BEGIN_5" localSheetId="1">'GFAC_2021-Q3_SCDPT4'!$G$43</definedName>
    <definedName name="SCDPT4_82BEGIN_6" localSheetId="1">'GFAC_2021-Q3_SCDPT4'!$H$43</definedName>
    <definedName name="SCDPT4_82BEGIN_7" localSheetId="1">'GFAC_2021-Q3_SCDPT4'!$I$43</definedName>
    <definedName name="SCDPT4_82BEGIN_8" localSheetId="1">'GFAC_2021-Q3_SCDPT4'!$J$43</definedName>
    <definedName name="SCDPT4_82BEGIN_9" localSheetId="1">'GFAC_2021-Q3_SCDPT4'!$K$43</definedName>
    <definedName name="SCDPT4_82ENDIN_10" localSheetId="1">'GFAC_2021-Q3_SCDPT4'!$L$45</definedName>
    <definedName name="SCDPT4_82ENDIN_11" localSheetId="1">'GFAC_2021-Q3_SCDPT4'!$M$45</definedName>
    <definedName name="SCDPT4_82ENDIN_12" localSheetId="1">'GFAC_2021-Q3_SCDPT4'!$N$45</definedName>
    <definedName name="SCDPT4_82ENDIN_13" localSheetId="1">'GFAC_2021-Q3_SCDPT4'!$O$45</definedName>
    <definedName name="SCDPT4_82ENDIN_14" localSheetId="1">'GFAC_2021-Q3_SCDPT4'!$P$45</definedName>
    <definedName name="SCDPT4_82ENDIN_15" localSheetId="1">'GFAC_2021-Q3_SCDPT4'!$Q$45</definedName>
    <definedName name="SCDPT4_82ENDIN_16" localSheetId="1">'GFAC_2021-Q3_SCDPT4'!$R$45</definedName>
    <definedName name="SCDPT4_82ENDIN_17" localSheetId="1">'GFAC_2021-Q3_SCDPT4'!$S$45</definedName>
    <definedName name="SCDPT4_82ENDIN_18" localSheetId="1">'GFAC_2021-Q3_SCDPT4'!$T$45</definedName>
    <definedName name="SCDPT4_82ENDIN_19" localSheetId="1">'GFAC_2021-Q3_SCDPT4'!$U$45</definedName>
    <definedName name="SCDPT4_82ENDIN_2" localSheetId="1">'GFAC_2021-Q3_SCDPT4'!$D$45</definedName>
    <definedName name="SCDPT4_82ENDIN_20" localSheetId="1">'GFAC_2021-Q3_SCDPT4'!$V$45</definedName>
    <definedName name="SCDPT4_82ENDIN_21" localSheetId="1">'GFAC_2021-Q3_SCDPT4'!$W$45</definedName>
    <definedName name="SCDPT4_82ENDIN_22.01" localSheetId="1">'GFAC_2021-Q3_SCDPT4'!$X$45</definedName>
    <definedName name="SCDPT4_82ENDIN_22.02" localSheetId="1">'GFAC_2021-Q3_SCDPT4'!$Y$45</definedName>
    <definedName name="SCDPT4_82ENDIN_22.03" localSheetId="1">'GFAC_2021-Q3_SCDPT4'!$Z$45</definedName>
    <definedName name="SCDPT4_82ENDIN_23" localSheetId="1">'GFAC_2021-Q3_SCDPT4'!$AA$45</definedName>
    <definedName name="SCDPT4_82ENDIN_24" localSheetId="1">'GFAC_2021-Q3_SCDPT4'!$AB$45</definedName>
    <definedName name="SCDPT4_82ENDIN_25" localSheetId="1">'GFAC_2021-Q3_SCDPT4'!$AC$45</definedName>
    <definedName name="SCDPT4_82ENDIN_26" localSheetId="1">'GFAC_2021-Q3_SCDPT4'!$AD$45</definedName>
    <definedName name="SCDPT4_82ENDIN_27" localSheetId="1">'GFAC_2021-Q3_SCDPT4'!$AE$45</definedName>
    <definedName name="SCDPT4_82ENDIN_28" localSheetId="1">'GFAC_2021-Q3_SCDPT4'!$AF$45</definedName>
    <definedName name="SCDPT4_82ENDIN_3" localSheetId="1">'GFAC_2021-Q3_SCDPT4'!$E$45</definedName>
    <definedName name="SCDPT4_82ENDIN_4" localSheetId="1">'GFAC_2021-Q3_SCDPT4'!$F$45</definedName>
    <definedName name="SCDPT4_82ENDIN_5" localSheetId="1">'GFAC_2021-Q3_SCDPT4'!$G$45</definedName>
    <definedName name="SCDPT4_82ENDIN_6" localSheetId="1">'GFAC_2021-Q3_SCDPT4'!$H$45</definedName>
    <definedName name="SCDPT4_82ENDIN_7" localSheetId="1">'GFAC_2021-Q3_SCDPT4'!$I$45</definedName>
    <definedName name="SCDPT4_82ENDIN_8" localSheetId="1">'GFAC_2021-Q3_SCDPT4'!$J$45</definedName>
    <definedName name="SCDPT4_82ENDIN_9" localSheetId="1">'GFAC_2021-Q3_SCDPT4'!$K$45</definedName>
    <definedName name="SCDPT4_8399997_10" localSheetId="1">'GFAC_2021-Q3_SCDPT4'!$L$47</definedName>
    <definedName name="SCDPT4_8399997_11" localSheetId="1">'GFAC_2021-Q3_SCDPT4'!$M$47</definedName>
    <definedName name="SCDPT4_8399997_12" localSheetId="1">'GFAC_2021-Q3_SCDPT4'!$N$47</definedName>
    <definedName name="SCDPT4_8399997_13" localSheetId="1">'GFAC_2021-Q3_SCDPT4'!$O$47</definedName>
    <definedName name="SCDPT4_8399997_14" localSheetId="1">'GFAC_2021-Q3_SCDPT4'!$P$47</definedName>
    <definedName name="SCDPT4_8399997_15" localSheetId="1">'GFAC_2021-Q3_SCDPT4'!$Q$47</definedName>
    <definedName name="SCDPT4_8399997_16" localSheetId="1">'GFAC_2021-Q3_SCDPT4'!$R$47</definedName>
    <definedName name="SCDPT4_8399997_17" localSheetId="1">'GFAC_2021-Q3_SCDPT4'!$S$47</definedName>
    <definedName name="SCDPT4_8399997_18" localSheetId="1">'GFAC_2021-Q3_SCDPT4'!$T$47</definedName>
    <definedName name="SCDPT4_8399997_19" localSheetId="1">'GFAC_2021-Q3_SCDPT4'!$U$47</definedName>
    <definedName name="SCDPT4_8399997_20" localSheetId="1">'GFAC_2021-Q3_SCDPT4'!$V$47</definedName>
    <definedName name="SCDPT4_8399997_7" localSheetId="1">'GFAC_2021-Q3_SCDPT4'!$I$47</definedName>
    <definedName name="SCDPT4_8399997_8" localSheetId="1">'GFAC_2021-Q3_SCDPT4'!$J$47</definedName>
    <definedName name="SCDPT4_8399997_9" localSheetId="1">'GFAC_2021-Q3_SCDPT4'!$K$47</definedName>
    <definedName name="SCDPT4_8399999_10" localSheetId="1">'GFAC_2021-Q3_SCDPT4'!$L$49</definedName>
    <definedName name="SCDPT4_8399999_11" localSheetId="1">'GFAC_2021-Q3_SCDPT4'!$M$49</definedName>
    <definedName name="SCDPT4_8399999_12" localSheetId="1">'GFAC_2021-Q3_SCDPT4'!$N$49</definedName>
    <definedName name="SCDPT4_8399999_13" localSheetId="1">'GFAC_2021-Q3_SCDPT4'!$O$49</definedName>
    <definedName name="SCDPT4_8399999_14" localSheetId="1">'GFAC_2021-Q3_SCDPT4'!$P$49</definedName>
    <definedName name="SCDPT4_8399999_15" localSheetId="1">'GFAC_2021-Q3_SCDPT4'!$Q$49</definedName>
    <definedName name="SCDPT4_8399999_16" localSheetId="1">'GFAC_2021-Q3_SCDPT4'!$R$49</definedName>
    <definedName name="SCDPT4_8399999_17" localSheetId="1">'GFAC_2021-Q3_SCDPT4'!$S$49</definedName>
    <definedName name="SCDPT4_8399999_18" localSheetId="1">'GFAC_2021-Q3_SCDPT4'!$T$49</definedName>
    <definedName name="SCDPT4_8399999_19" localSheetId="1">'GFAC_2021-Q3_SCDPT4'!$U$49</definedName>
    <definedName name="SCDPT4_8399999_20" localSheetId="1">'GFAC_2021-Q3_SCDPT4'!$V$49</definedName>
    <definedName name="SCDPT4_8399999_7" localSheetId="1">'GFAC_2021-Q3_SCDPT4'!$I$49</definedName>
    <definedName name="SCDPT4_8399999_8" localSheetId="1">'GFAC_2021-Q3_SCDPT4'!$J$49</definedName>
    <definedName name="SCDPT4_8399999_9" localSheetId="1">'GFAC_2021-Q3_SCDPT4'!$K$49</definedName>
    <definedName name="SCDPT4_8400000_Range" localSheetId="1">'GFAC_2021-Q3_SCDPT4'!$B$50:$AF$52</definedName>
    <definedName name="SCDPT4_8499999_10" localSheetId="1">'GFAC_2021-Q3_SCDPT4'!$L$53</definedName>
    <definedName name="SCDPT4_8499999_11" localSheetId="1">'GFAC_2021-Q3_SCDPT4'!$M$53</definedName>
    <definedName name="SCDPT4_8499999_12" localSheetId="1">'GFAC_2021-Q3_SCDPT4'!$N$53</definedName>
    <definedName name="SCDPT4_8499999_13" localSheetId="1">'GFAC_2021-Q3_SCDPT4'!$O$53</definedName>
    <definedName name="SCDPT4_8499999_14" localSheetId="1">'GFAC_2021-Q3_SCDPT4'!$P$53</definedName>
    <definedName name="SCDPT4_8499999_15" localSheetId="1">'GFAC_2021-Q3_SCDPT4'!$Q$53</definedName>
    <definedName name="SCDPT4_8499999_16" localSheetId="1">'GFAC_2021-Q3_SCDPT4'!$R$53</definedName>
    <definedName name="SCDPT4_8499999_17" localSheetId="1">'GFAC_2021-Q3_SCDPT4'!$S$53</definedName>
    <definedName name="SCDPT4_8499999_18" localSheetId="1">'GFAC_2021-Q3_SCDPT4'!$T$53</definedName>
    <definedName name="SCDPT4_8499999_19" localSheetId="1">'GFAC_2021-Q3_SCDPT4'!$U$53</definedName>
    <definedName name="SCDPT4_8499999_20" localSheetId="1">'GFAC_2021-Q3_SCDPT4'!$V$53</definedName>
    <definedName name="SCDPT4_8499999_7" localSheetId="1">'GFAC_2021-Q3_SCDPT4'!$I$53</definedName>
    <definedName name="SCDPT4_8499999_9" localSheetId="1">'GFAC_2021-Q3_SCDPT4'!$K$53</definedName>
    <definedName name="SCDPT4_84BEGIN_1" localSheetId="1">'GFAC_2021-Q3_SCDPT4'!$C$50</definedName>
    <definedName name="SCDPT4_84BEGIN_10" localSheetId="1">'GFAC_2021-Q3_SCDPT4'!$L$50</definedName>
    <definedName name="SCDPT4_84BEGIN_11" localSheetId="1">'GFAC_2021-Q3_SCDPT4'!$M$50</definedName>
    <definedName name="SCDPT4_84BEGIN_12" localSheetId="1">'GFAC_2021-Q3_SCDPT4'!$N$50</definedName>
    <definedName name="SCDPT4_84BEGIN_13" localSheetId="1">'GFAC_2021-Q3_SCDPT4'!$O$50</definedName>
    <definedName name="SCDPT4_84BEGIN_14" localSheetId="1">'GFAC_2021-Q3_SCDPT4'!$P$50</definedName>
    <definedName name="SCDPT4_84BEGIN_15" localSheetId="1">'GFAC_2021-Q3_SCDPT4'!$Q$50</definedName>
    <definedName name="SCDPT4_84BEGIN_16" localSheetId="1">'GFAC_2021-Q3_SCDPT4'!$R$50</definedName>
    <definedName name="SCDPT4_84BEGIN_17" localSheetId="1">'GFAC_2021-Q3_SCDPT4'!$S$50</definedName>
    <definedName name="SCDPT4_84BEGIN_18" localSheetId="1">'GFAC_2021-Q3_SCDPT4'!$T$50</definedName>
    <definedName name="SCDPT4_84BEGIN_19" localSheetId="1">'GFAC_2021-Q3_SCDPT4'!$U$50</definedName>
    <definedName name="SCDPT4_84BEGIN_2" localSheetId="1">'GFAC_2021-Q3_SCDPT4'!$D$50</definedName>
    <definedName name="SCDPT4_84BEGIN_20" localSheetId="1">'GFAC_2021-Q3_SCDPT4'!$V$50</definedName>
    <definedName name="SCDPT4_84BEGIN_21" localSheetId="1">'GFAC_2021-Q3_SCDPT4'!$W$50</definedName>
    <definedName name="SCDPT4_84BEGIN_22.01" localSheetId="1">'GFAC_2021-Q3_SCDPT4'!$X$50</definedName>
    <definedName name="SCDPT4_84BEGIN_22.02" localSheetId="1">'GFAC_2021-Q3_SCDPT4'!$Y$50</definedName>
    <definedName name="SCDPT4_84BEGIN_22.03" localSheetId="1">'GFAC_2021-Q3_SCDPT4'!$Z$50</definedName>
    <definedName name="SCDPT4_84BEGIN_23" localSheetId="1">'GFAC_2021-Q3_SCDPT4'!$AA$50</definedName>
    <definedName name="SCDPT4_84BEGIN_24" localSheetId="1">'GFAC_2021-Q3_SCDPT4'!$AB$50</definedName>
    <definedName name="SCDPT4_84BEGIN_25" localSheetId="1">'GFAC_2021-Q3_SCDPT4'!$AC$50</definedName>
    <definedName name="SCDPT4_84BEGIN_26" localSheetId="1">'GFAC_2021-Q3_SCDPT4'!$AD$50</definedName>
    <definedName name="SCDPT4_84BEGIN_27" localSheetId="1">'GFAC_2021-Q3_SCDPT4'!$AE$50</definedName>
    <definedName name="SCDPT4_84BEGIN_28" localSheetId="1">'GFAC_2021-Q3_SCDPT4'!$AF$50</definedName>
    <definedName name="SCDPT4_84BEGIN_3" localSheetId="1">'GFAC_2021-Q3_SCDPT4'!$E$50</definedName>
    <definedName name="SCDPT4_84BEGIN_4" localSheetId="1">'GFAC_2021-Q3_SCDPT4'!$F$50</definedName>
    <definedName name="SCDPT4_84BEGIN_5" localSheetId="1">'GFAC_2021-Q3_SCDPT4'!$G$50</definedName>
    <definedName name="SCDPT4_84BEGIN_6" localSheetId="1">'GFAC_2021-Q3_SCDPT4'!$H$50</definedName>
    <definedName name="SCDPT4_84BEGIN_7" localSheetId="1">'GFAC_2021-Q3_SCDPT4'!$I$50</definedName>
    <definedName name="SCDPT4_84BEGIN_8" localSheetId="1">'GFAC_2021-Q3_SCDPT4'!$J$50</definedName>
    <definedName name="SCDPT4_84BEGIN_9" localSheetId="1">'GFAC_2021-Q3_SCDPT4'!$K$50</definedName>
    <definedName name="SCDPT4_84ENDIN_10" localSheetId="1">'GFAC_2021-Q3_SCDPT4'!$L$52</definedName>
    <definedName name="SCDPT4_84ENDIN_11" localSheetId="1">'GFAC_2021-Q3_SCDPT4'!$M$52</definedName>
    <definedName name="SCDPT4_84ENDIN_12" localSheetId="1">'GFAC_2021-Q3_SCDPT4'!$N$52</definedName>
    <definedName name="SCDPT4_84ENDIN_13" localSheetId="1">'GFAC_2021-Q3_SCDPT4'!$O$52</definedName>
    <definedName name="SCDPT4_84ENDIN_14" localSheetId="1">'GFAC_2021-Q3_SCDPT4'!$P$52</definedName>
    <definedName name="SCDPT4_84ENDIN_15" localSheetId="1">'GFAC_2021-Q3_SCDPT4'!$Q$52</definedName>
    <definedName name="SCDPT4_84ENDIN_16" localSheetId="1">'GFAC_2021-Q3_SCDPT4'!$R$52</definedName>
    <definedName name="SCDPT4_84ENDIN_17" localSheetId="1">'GFAC_2021-Q3_SCDPT4'!$S$52</definedName>
    <definedName name="SCDPT4_84ENDIN_18" localSheetId="1">'GFAC_2021-Q3_SCDPT4'!$T$52</definedName>
    <definedName name="SCDPT4_84ENDIN_19" localSheetId="1">'GFAC_2021-Q3_SCDPT4'!$U$52</definedName>
    <definedName name="SCDPT4_84ENDIN_2" localSheetId="1">'GFAC_2021-Q3_SCDPT4'!$D$52</definedName>
    <definedName name="SCDPT4_84ENDIN_20" localSheetId="1">'GFAC_2021-Q3_SCDPT4'!$V$52</definedName>
    <definedName name="SCDPT4_84ENDIN_21" localSheetId="1">'GFAC_2021-Q3_SCDPT4'!$W$52</definedName>
    <definedName name="SCDPT4_84ENDIN_22.01" localSheetId="1">'GFAC_2021-Q3_SCDPT4'!$X$52</definedName>
    <definedName name="SCDPT4_84ENDIN_22.02" localSheetId="1">'GFAC_2021-Q3_SCDPT4'!$Y$52</definedName>
    <definedName name="SCDPT4_84ENDIN_22.03" localSheetId="1">'GFAC_2021-Q3_SCDPT4'!$Z$52</definedName>
    <definedName name="SCDPT4_84ENDIN_23" localSheetId="1">'GFAC_2021-Q3_SCDPT4'!$AA$52</definedName>
    <definedName name="SCDPT4_84ENDIN_24" localSheetId="1">'GFAC_2021-Q3_SCDPT4'!$AB$52</definedName>
    <definedName name="SCDPT4_84ENDIN_25" localSheetId="1">'GFAC_2021-Q3_SCDPT4'!$AC$52</definedName>
    <definedName name="SCDPT4_84ENDIN_26" localSheetId="1">'GFAC_2021-Q3_SCDPT4'!$AD$52</definedName>
    <definedName name="SCDPT4_84ENDIN_27" localSheetId="1">'GFAC_2021-Q3_SCDPT4'!$AE$52</definedName>
    <definedName name="SCDPT4_84ENDIN_28" localSheetId="1">'GFAC_2021-Q3_SCDPT4'!$AF$52</definedName>
    <definedName name="SCDPT4_84ENDIN_3" localSheetId="1">'GFAC_2021-Q3_SCDPT4'!$E$52</definedName>
    <definedName name="SCDPT4_84ENDIN_4" localSheetId="1">'GFAC_2021-Q3_SCDPT4'!$F$52</definedName>
    <definedName name="SCDPT4_84ENDIN_5" localSheetId="1">'GFAC_2021-Q3_SCDPT4'!$G$52</definedName>
    <definedName name="SCDPT4_84ENDIN_6" localSheetId="1">'GFAC_2021-Q3_SCDPT4'!$H$52</definedName>
    <definedName name="SCDPT4_84ENDIN_7" localSheetId="1">'GFAC_2021-Q3_SCDPT4'!$I$52</definedName>
    <definedName name="SCDPT4_84ENDIN_8" localSheetId="1">'GFAC_2021-Q3_SCDPT4'!$J$52</definedName>
    <definedName name="SCDPT4_84ENDIN_9" localSheetId="1">'GFAC_2021-Q3_SCDPT4'!$K$52</definedName>
    <definedName name="SCDPT4_8500000_Range" localSheetId="1">'GFAC_2021-Q3_SCDPT4'!$B$54:$AF$56</definedName>
    <definedName name="SCDPT4_8599999_10" localSheetId="1">'GFAC_2021-Q3_SCDPT4'!$L$57</definedName>
    <definedName name="SCDPT4_8599999_11" localSheetId="1">'GFAC_2021-Q3_SCDPT4'!$M$57</definedName>
    <definedName name="SCDPT4_8599999_12" localSheetId="1">'GFAC_2021-Q3_SCDPT4'!$N$57</definedName>
    <definedName name="SCDPT4_8599999_13" localSheetId="1">'GFAC_2021-Q3_SCDPT4'!$O$57</definedName>
    <definedName name="SCDPT4_8599999_14" localSheetId="1">'GFAC_2021-Q3_SCDPT4'!$P$57</definedName>
    <definedName name="SCDPT4_8599999_15" localSheetId="1">'GFAC_2021-Q3_SCDPT4'!$Q$57</definedName>
    <definedName name="SCDPT4_8599999_16" localSheetId="1">'GFAC_2021-Q3_SCDPT4'!$R$57</definedName>
    <definedName name="SCDPT4_8599999_17" localSheetId="1">'GFAC_2021-Q3_SCDPT4'!$S$57</definedName>
    <definedName name="SCDPT4_8599999_18" localSheetId="1">'GFAC_2021-Q3_SCDPT4'!$T$57</definedName>
    <definedName name="SCDPT4_8599999_19" localSheetId="1">'GFAC_2021-Q3_SCDPT4'!$U$57</definedName>
    <definedName name="SCDPT4_8599999_20" localSheetId="1">'GFAC_2021-Q3_SCDPT4'!$V$57</definedName>
    <definedName name="SCDPT4_8599999_7" localSheetId="1">'GFAC_2021-Q3_SCDPT4'!$I$57</definedName>
    <definedName name="SCDPT4_8599999_9" localSheetId="1">'GFAC_2021-Q3_SCDPT4'!$K$57</definedName>
    <definedName name="SCDPT4_85BEGIN_1" localSheetId="1">'GFAC_2021-Q3_SCDPT4'!$C$54</definedName>
    <definedName name="SCDPT4_85BEGIN_10" localSheetId="1">'GFAC_2021-Q3_SCDPT4'!$L$54</definedName>
    <definedName name="SCDPT4_85BEGIN_11" localSheetId="1">'GFAC_2021-Q3_SCDPT4'!$M$54</definedName>
    <definedName name="SCDPT4_85BEGIN_12" localSheetId="1">'GFAC_2021-Q3_SCDPT4'!$N$54</definedName>
    <definedName name="SCDPT4_85BEGIN_13" localSheetId="1">'GFAC_2021-Q3_SCDPT4'!$O$54</definedName>
    <definedName name="SCDPT4_85BEGIN_14" localSheetId="1">'GFAC_2021-Q3_SCDPT4'!$P$54</definedName>
    <definedName name="SCDPT4_85BEGIN_15" localSheetId="1">'GFAC_2021-Q3_SCDPT4'!$Q$54</definedName>
    <definedName name="SCDPT4_85BEGIN_16" localSheetId="1">'GFAC_2021-Q3_SCDPT4'!$R$54</definedName>
    <definedName name="SCDPT4_85BEGIN_17" localSheetId="1">'GFAC_2021-Q3_SCDPT4'!$S$54</definedName>
    <definedName name="SCDPT4_85BEGIN_18" localSheetId="1">'GFAC_2021-Q3_SCDPT4'!$T$54</definedName>
    <definedName name="SCDPT4_85BEGIN_19" localSheetId="1">'GFAC_2021-Q3_SCDPT4'!$U$54</definedName>
    <definedName name="SCDPT4_85BEGIN_2" localSheetId="1">'GFAC_2021-Q3_SCDPT4'!$D$54</definedName>
    <definedName name="SCDPT4_85BEGIN_20" localSheetId="1">'GFAC_2021-Q3_SCDPT4'!$V$54</definedName>
    <definedName name="SCDPT4_85BEGIN_21" localSheetId="1">'GFAC_2021-Q3_SCDPT4'!$W$54</definedName>
    <definedName name="SCDPT4_85BEGIN_22.01" localSheetId="1">'GFAC_2021-Q3_SCDPT4'!$X$54</definedName>
    <definedName name="SCDPT4_85BEGIN_22.02" localSheetId="1">'GFAC_2021-Q3_SCDPT4'!$Y$54</definedName>
    <definedName name="SCDPT4_85BEGIN_22.03" localSheetId="1">'GFAC_2021-Q3_SCDPT4'!$Z$54</definedName>
    <definedName name="SCDPT4_85BEGIN_23" localSheetId="1">'GFAC_2021-Q3_SCDPT4'!$AA$54</definedName>
    <definedName name="SCDPT4_85BEGIN_24" localSheetId="1">'GFAC_2021-Q3_SCDPT4'!$AB$54</definedName>
    <definedName name="SCDPT4_85BEGIN_25" localSheetId="1">'GFAC_2021-Q3_SCDPT4'!$AC$54</definedName>
    <definedName name="SCDPT4_85BEGIN_26" localSheetId="1">'GFAC_2021-Q3_SCDPT4'!$AD$54</definedName>
    <definedName name="SCDPT4_85BEGIN_27" localSheetId="1">'GFAC_2021-Q3_SCDPT4'!$AE$54</definedName>
    <definedName name="SCDPT4_85BEGIN_28" localSheetId="1">'GFAC_2021-Q3_SCDPT4'!$AF$54</definedName>
    <definedName name="SCDPT4_85BEGIN_3" localSheetId="1">'GFAC_2021-Q3_SCDPT4'!$E$54</definedName>
    <definedName name="SCDPT4_85BEGIN_4" localSheetId="1">'GFAC_2021-Q3_SCDPT4'!$F$54</definedName>
    <definedName name="SCDPT4_85BEGIN_5" localSheetId="1">'GFAC_2021-Q3_SCDPT4'!$G$54</definedName>
    <definedName name="SCDPT4_85BEGIN_6" localSheetId="1">'GFAC_2021-Q3_SCDPT4'!$H$54</definedName>
    <definedName name="SCDPT4_85BEGIN_7" localSheetId="1">'GFAC_2021-Q3_SCDPT4'!$I$54</definedName>
    <definedName name="SCDPT4_85BEGIN_8" localSheetId="1">'GFAC_2021-Q3_SCDPT4'!$J$54</definedName>
    <definedName name="SCDPT4_85BEGIN_9" localSheetId="1">'GFAC_2021-Q3_SCDPT4'!$K$54</definedName>
    <definedName name="SCDPT4_85ENDIN_10" localSheetId="1">'GFAC_2021-Q3_SCDPT4'!$L$56</definedName>
    <definedName name="SCDPT4_85ENDIN_11" localSheetId="1">'GFAC_2021-Q3_SCDPT4'!$M$56</definedName>
    <definedName name="SCDPT4_85ENDIN_12" localSheetId="1">'GFAC_2021-Q3_SCDPT4'!$N$56</definedName>
    <definedName name="SCDPT4_85ENDIN_13" localSheetId="1">'GFAC_2021-Q3_SCDPT4'!$O$56</definedName>
    <definedName name="SCDPT4_85ENDIN_14" localSheetId="1">'GFAC_2021-Q3_SCDPT4'!$P$56</definedName>
    <definedName name="SCDPT4_85ENDIN_15" localSheetId="1">'GFAC_2021-Q3_SCDPT4'!$Q$56</definedName>
    <definedName name="SCDPT4_85ENDIN_16" localSheetId="1">'GFAC_2021-Q3_SCDPT4'!$R$56</definedName>
    <definedName name="SCDPT4_85ENDIN_17" localSheetId="1">'GFAC_2021-Q3_SCDPT4'!$S$56</definedName>
    <definedName name="SCDPT4_85ENDIN_18" localSheetId="1">'GFAC_2021-Q3_SCDPT4'!$T$56</definedName>
    <definedName name="SCDPT4_85ENDIN_19" localSheetId="1">'GFAC_2021-Q3_SCDPT4'!$U$56</definedName>
    <definedName name="SCDPT4_85ENDIN_2" localSheetId="1">'GFAC_2021-Q3_SCDPT4'!$D$56</definedName>
    <definedName name="SCDPT4_85ENDIN_20" localSheetId="1">'GFAC_2021-Q3_SCDPT4'!$V$56</definedName>
    <definedName name="SCDPT4_85ENDIN_21" localSheetId="1">'GFAC_2021-Q3_SCDPT4'!$W$56</definedName>
    <definedName name="SCDPT4_85ENDIN_22.01" localSheetId="1">'GFAC_2021-Q3_SCDPT4'!$X$56</definedName>
    <definedName name="SCDPT4_85ENDIN_22.02" localSheetId="1">'GFAC_2021-Q3_SCDPT4'!$Y$56</definedName>
    <definedName name="SCDPT4_85ENDIN_22.03" localSheetId="1">'GFAC_2021-Q3_SCDPT4'!$Z$56</definedName>
    <definedName name="SCDPT4_85ENDIN_23" localSheetId="1">'GFAC_2021-Q3_SCDPT4'!$AA$56</definedName>
    <definedName name="SCDPT4_85ENDIN_24" localSheetId="1">'GFAC_2021-Q3_SCDPT4'!$AB$56</definedName>
    <definedName name="SCDPT4_85ENDIN_25" localSheetId="1">'GFAC_2021-Q3_SCDPT4'!$AC$56</definedName>
    <definedName name="SCDPT4_85ENDIN_26" localSheetId="1">'GFAC_2021-Q3_SCDPT4'!$AD$56</definedName>
    <definedName name="SCDPT4_85ENDIN_27" localSheetId="1">'GFAC_2021-Q3_SCDPT4'!$AE$56</definedName>
    <definedName name="SCDPT4_85ENDIN_28" localSheetId="1">'GFAC_2021-Q3_SCDPT4'!$AF$56</definedName>
    <definedName name="SCDPT4_85ENDIN_3" localSheetId="1">'GFAC_2021-Q3_SCDPT4'!$E$56</definedName>
    <definedName name="SCDPT4_85ENDIN_4" localSheetId="1">'GFAC_2021-Q3_SCDPT4'!$F$56</definedName>
    <definedName name="SCDPT4_85ENDIN_5" localSheetId="1">'GFAC_2021-Q3_SCDPT4'!$G$56</definedName>
    <definedName name="SCDPT4_85ENDIN_6" localSheetId="1">'GFAC_2021-Q3_SCDPT4'!$H$56</definedName>
    <definedName name="SCDPT4_85ENDIN_7" localSheetId="1">'GFAC_2021-Q3_SCDPT4'!$I$56</definedName>
    <definedName name="SCDPT4_85ENDIN_8" localSheetId="1">'GFAC_2021-Q3_SCDPT4'!$J$56</definedName>
    <definedName name="SCDPT4_85ENDIN_9" localSheetId="1">'GFAC_2021-Q3_SCDPT4'!$K$56</definedName>
    <definedName name="SCDPT4_8600000_Range" localSheetId="1">'GFAC_2021-Q3_SCDPT4'!$B$58:$AF$60</definedName>
    <definedName name="SCDPT4_8699999_10" localSheetId="1">'GFAC_2021-Q3_SCDPT4'!$L$61</definedName>
    <definedName name="SCDPT4_8699999_11" localSheetId="1">'GFAC_2021-Q3_SCDPT4'!$M$61</definedName>
    <definedName name="SCDPT4_8699999_12" localSheetId="1">'GFAC_2021-Q3_SCDPT4'!$N$61</definedName>
    <definedName name="SCDPT4_8699999_13" localSheetId="1">'GFAC_2021-Q3_SCDPT4'!$O$61</definedName>
    <definedName name="SCDPT4_8699999_14" localSheetId="1">'GFAC_2021-Q3_SCDPT4'!$P$61</definedName>
    <definedName name="SCDPT4_8699999_15" localSheetId="1">'GFAC_2021-Q3_SCDPT4'!$Q$61</definedName>
    <definedName name="SCDPT4_8699999_16" localSheetId="1">'GFAC_2021-Q3_SCDPT4'!$R$61</definedName>
    <definedName name="SCDPT4_8699999_17" localSheetId="1">'GFAC_2021-Q3_SCDPT4'!$S$61</definedName>
    <definedName name="SCDPT4_8699999_18" localSheetId="1">'GFAC_2021-Q3_SCDPT4'!$T$61</definedName>
    <definedName name="SCDPT4_8699999_19" localSheetId="1">'GFAC_2021-Q3_SCDPT4'!$U$61</definedName>
    <definedName name="SCDPT4_8699999_20" localSheetId="1">'GFAC_2021-Q3_SCDPT4'!$V$61</definedName>
    <definedName name="SCDPT4_8699999_7" localSheetId="1">'GFAC_2021-Q3_SCDPT4'!$I$61</definedName>
    <definedName name="SCDPT4_8699999_9" localSheetId="1">'GFAC_2021-Q3_SCDPT4'!$K$61</definedName>
    <definedName name="SCDPT4_86BEGIN_1" localSheetId="1">'GFAC_2021-Q3_SCDPT4'!$C$58</definedName>
    <definedName name="SCDPT4_86BEGIN_10" localSheetId="1">'GFAC_2021-Q3_SCDPT4'!$L$58</definedName>
    <definedName name="SCDPT4_86BEGIN_11" localSheetId="1">'GFAC_2021-Q3_SCDPT4'!$M$58</definedName>
    <definedName name="SCDPT4_86BEGIN_12" localSheetId="1">'GFAC_2021-Q3_SCDPT4'!$N$58</definedName>
    <definedName name="SCDPT4_86BEGIN_13" localSheetId="1">'GFAC_2021-Q3_SCDPT4'!$O$58</definedName>
    <definedName name="SCDPT4_86BEGIN_14" localSheetId="1">'GFAC_2021-Q3_SCDPT4'!$P$58</definedName>
    <definedName name="SCDPT4_86BEGIN_15" localSheetId="1">'GFAC_2021-Q3_SCDPT4'!$Q$58</definedName>
    <definedName name="SCDPT4_86BEGIN_16" localSheetId="1">'GFAC_2021-Q3_SCDPT4'!$R$58</definedName>
    <definedName name="SCDPT4_86BEGIN_17" localSheetId="1">'GFAC_2021-Q3_SCDPT4'!$S$58</definedName>
    <definedName name="SCDPT4_86BEGIN_18" localSheetId="1">'GFAC_2021-Q3_SCDPT4'!$T$58</definedName>
    <definedName name="SCDPT4_86BEGIN_19" localSheetId="1">'GFAC_2021-Q3_SCDPT4'!$U$58</definedName>
    <definedName name="SCDPT4_86BEGIN_2" localSheetId="1">'GFAC_2021-Q3_SCDPT4'!$D$58</definedName>
    <definedName name="SCDPT4_86BEGIN_20" localSheetId="1">'GFAC_2021-Q3_SCDPT4'!$V$58</definedName>
    <definedName name="SCDPT4_86BEGIN_21" localSheetId="1">'GFAC_2021-Q3_SCDPT4'!$W$58</definedName>
    <definedName name="SCDPT4_86BEGIN_22.01" localSheetId="1">'GFAC_2021-Q3_SCDPT4'!$X$58</definedName>
    <definedName name="SCDPT4_86BEGIN_22.02" localSheetId="1">'GFAC_2021-Q3_SCDPT4'!$Y$58</definedName>
    <definedName name="SCDPT4_86BEGIN_22.03" localSheetId="1">'GFAC_2021-Q3_SCDPT4'!$Z$58</definedName>
    <definedName name="SCDPT4_86BEGIN_23" localSheetId="1">'GFAC_2021-Q3_SCDPT4'!$AA$58</definedName>
    <definedName name="SCDPT4_86BEGIN_24" localSheetId="1">'GFAC_2021-Q3_SCDPT4'!$AB$58</definedName>
    <definedName name="SCDPT4_86BEGIN_25" localSheetId="1">'GFAC_2021-Q3_SCDPT4'!$AC$58</definedName>
    <definedName name="SCDPT4_86BEGIN_26" localSheetId="1">'GFAC_2021-Q3_SCDPT4'!$AD$58</definedName>
    <definedName name="SCDPT4_86BEGIN_27" localSheetId="1">'GFAC_2021-Q3_SCDPT4'!$AE$58</definedName>
    <definedName name="SCDPT4_86BEGIN_28" localSheetId="1">'GFAC_2021-Q3_SCDPT4'!$AF$58</definedName>
    <definedName name="SCDPT4_86BEGIN_3" localSheetId="1">'GFAC_2021-Q3_SCDPT4'!$E$58</definedName>
    <definedName name="SCDPT4_86BEGIN_4" localSheetId="1">'GFAC_2021-Q3_SCDPT4'!$F$58</definedName>
    <definedName name="SCDPT4_86BEGIN_5" localSheetId="1">'GFAC_2021-Q3_SCDPT4'!$G$58</definedName>
    <definedName name="SCDPT4_86BEGIN_6" localSheetId="1">'GFAC_2021-Q3_SCDPT4'!$H$58</definedName>
    <definedName name="SCDPT4_86BEGIN_7" localSheetId="1">'GFAC_2021-Q3_SCDPT4'!$I$58</definedName>
    <definedName name="SCDPT4_86BEGIN_8" localSheetId="1">'GFAC_2021-Q3_SCDPT4'!$J$58</definedName>
    <definedName name="SCDPT4_86BEGIN_9" localSheetId="1">'GFAC_2021-Q3_SCDPT4'!$K$58</definedName>
    <definedName name="SCDPT4_86ENDIN_10" localSheetId="1">'GFAC_2021-Q3_SCDPT4'!$L$60</definedName>
    <definedName name="SCDPT4_86ENDIN_11" localSheetId="1">'GFAC_2021-Q3_SCDPT4'!$M$60</definedName>
    <definedName name="SCDPT4_86ENDIN_12" localSheetId="1">'GFAC_2021-Q3_SCDPT4'!$N$60</definedName>
    <definedName name="SCDPT4_86ENDIN_13" localSheetId="1">'GFAC_2021-Q3_SCDPT4'!$O$60</definedName>
    <definedName name="SCDPT4_86ENDIN_14" localSheetId="1">'GFAC_2021-Q3_SCDPT4'!$P$60</definedName>
    <definedName name="SCDPT4_86ENDIN_15" localSheetId="1">'GFAC_2021-Q3_SCDPT4'!$Q$60</definedName>
    <definedName name="SCDPT4_86ENDIN_16" localSheetId="1">'GFAC_2021-Q3_SCDPT4'!$R$60</definedName>
    <definedName name="SCDPT4_86ENDIN_17" localSheetId="1">'GFAC_2021-Q3_SCDPT4'!$S$60</definedName>
    <definedName name="SCDPT4_86ENDIN_18" localSheetId="1">'GFAC_2021-Q3_SCDPT4'!$T$60</definedName>
    <definedName name="SCDPT4_86ENDIN_19" localSheetId="1">'GFAC_2021-Q3_SCDPT4'!$U$60</definedName>
    <definedName name="SCDPT4_86ENDIN_2" localSheetId="1">'GFAC_2021-Q3_SCDPT4'!$D$60</definedName>
    <definedName name="SCDPT4_86ENDIN_20" localSheetId="1">'GFAC_2021-Q3_SCDPT4'!$V$60</definedName>
    <definedName name="SCDPT4_86ENDIN_21" localSheetId="1">'GFAC_2021-Q3_SCDPT4'!$W$60</definedName>
    <definedName name="SCDPT4_86ENDIN_22.01" localSheetId="1">'GFAC_2021-Q3_SCDPT4'!$X$60</definedName>
    <definedName name="SCDPT4_86ENDIN_22.02" localSheetId="1">'GFAC_2021-Q3_SCDPT4'!$Y$60</definedName>
    <definedName name="SCDPT4_86ENDIN_22.03" localSheetId="1">'GFAC_2021-Q3_SCDPT4'!$Z$60</definedName>
    <definedName name="SCDPT4_86ENDIN_23" localSheetId="1">'GFAC_2021-Q3_SCDPT4'!$AA$60</definedName>
    <definedName name="SCDPT4_86ENDIN_24" localSheetId="1">'GFAC_2021-Q3_SCDPT4'!$AB$60</definedName>
    <definedName name="SCDPT4_86ENDIN_25" localSheetId="1">'GFAC_2021-Q3_SCDPT4'!$AC$60</definedName>
    <definedName name="SCDPT4_86ENDIN_26" localSheetId="1">'GFAC_2021-Q3_SCDPT4'!$AD$60</definedName>
    <definedName name="SCDPT4_86ENDIN_27" localSheetId="1">'GFAC_2021-Q3_SCDPT4'!$AE$60</definedName>
    <definedName name="SCDPT4_86ENDIN_28" localSheetId="1">'GFAC_2021-Q3_SCDPT4'!$AF$60</definedName>
    <definedName name="SCDPT4_86ENDIN_3" localSheetId="1">'GFAC_2021-Q3_SCDPT4'!$E$60</definedName>
    <definedName name="SCDPT4_86ENDIN_4" localSheetId="1">'GFAC_2021-Q3_SCDPT4'!$F$60</definedName>
    <definedName name="SCDPT4_86ENDIN_5" localSheetId="1">'GFAC_2021-Q3_SCDPT4'!$G$60</definedName>
    <definedName name="SCDPT4_86ENDIN_6" localSheetId="1">'GFAC_2021-Q3_SCDPT4'!$H$60</definedName>
    <definedName name="SCDPT4_86ENDIN_7" localSheetId="1">'GFAC_2021-Q3_SCDPT4'!$I$60</definedName>
    <definedName name="SCDPT4_86ENDIN_8" localSheetId="1">'GFAC_2021-Q3_SCDPT4'!$J$60</definedName>
    <definedName name="SCDPT4_86ENDIN_9" localSheetId="1">'GFAC_2021-Q3_SCDPT4'!$K$60</definedName>
    <definedName name="SCDPT4_8700000_Range" localSheetId="1">'GFAC_2021-Q3_SCDPT4'!$B$62:$AF$64</definedName>
    <definedName name="SCDPT4_8799999_10" localSheetId="1">'GFAC_2021-Q3_SCDPT4'!$L$65</definedName>
    <definedName name="SCDPT4_8799999_11" localSheetId="1">'GFAC_2021-Q3_SCDPT4'!$M$65</definedName>
    <definedName name="SCDPT4_8799999_12" localSheetId="1">'GFAC_2021-Q3_SCDPT4'!$N$65</definedName>
    <definedName name="SCDPT4_8799999_13" localSheetId="1">'GFAC_2021-Q3_SCDPT4'!$O$65</definedName>
    <definedName name="SCDPT4_8799999_14" localSheetId="1">'GFAC_2021-Q3_SCDPT4'!$P$65</definedName>
    <definedName name="SCDPT4_8799999_15" localSheetId="1">'GFAC_2021-Q3_SCDPT4'!$Q$65</definedName>
    <definedName name="SCDPT4_8799999_16" localSheetId="1">'GFAC_2021-Q3_SCDPT4'!$R$65</definedName>
    <definedName name="SCDPT4_8799999_17" localSheetId="1">'GFAC_2021-Q3_SCDPT4'!$S$65</definedName>
    <definedName name="SCDPT4_8799999_18" localSheetId="1">'GFAC_2021-Q3_SCDPT4'!$T$65</definedName>
    <definedName name="SCDPT4_8799999_19" localSheetId="1">'GFAC_2021-Q3_SCDPT4'!$U$65</definedName>
    <definedName name="SCDPT4_8799999_20" localSheetId="1">'GFAC_2021-Q3_SCDPT4'!$V$65</definedName>
    <definedName name="SCDPT4_8799999_7" localSheetId="1">'GFAC_2021-Q3_SCDPT4'!$I$65</definedName>
    <definedName name="SCDPT4_8799999_9" localSheetId="1">'GFAC_2021-Q3_SCDPT4'!$K$65</definedName>
    <definedName name="SCDPT4_87BEGIN_1" localSheetId="1">'GFAC_2021-Q3_SCDPT4'!$C$62</definedName>
    <definedName name="SCDPT4_87BEGIN_10" localSheetId="1">'GFAC_2021-Q3_SCDPT4'!$L$62</definedName>
    <definedName name="SCDPT4_87BEGIN_11" localSheetId="1">'GFAC_2021-Q3_SCDPT4'!$M$62</definedName>
    <definedName name="SCDPT4_87BEGIN_12" localSheetId="1">'GFAC_2021-Q3_SCDPT4'!$N$62</definedName>
    <definedName name="SCDPT4_87BEGIN_13" localSheetId="1">'GFAC_2021-Q3_SCDPT4'!$O$62</definedName>
    <definedName name="SCDPT4_87BEGIN_14" localSheetId="1">'GFAC_2021-Q3_SCDPT4'!$P$62</definedName>
    <definedName name="SCDPT4_87BEGIN_15" localSheetId="1">'GFAC_2021-Q3_SCDPT4'!$Q$62</definedName>
    <definedName name="SCDPT4_87BEGIN_16" localSheetId="1">'GFAC_2021-Q3_SCDPT4'!$R$62</definedName>
    <definedName name="SCDPT4_87BEGIN_17" localSheetId="1">'GFAC_2021-Q3_SCDPT4'!$S$62</definedName>
    <definedName name="SCDPT4_87BEGIN_18" localSheetId="1">'GFAC_2021-Q3_SCDPT4'!$T$62</definedName>
    <definedName name="SCDPT4_87BEGIN_19" localSheetId="1">'GFAC_2021-Q3_SCDPT4'!$U$62</definedName>
    <definedName name="SCDPT4_87BEGIN_2" localSheetId="1">'GFAC_2021-Q3_SCDPT4'!$D$62</definedName>
    <definedName name="SCDPT4_87BEGIN_20" localSheetId="1">'GFAC_2021-Q3_SCDPT4'!$V$62</definedName>
    <definedName name="SCDPT4_87BEGIN_21" localSheetId="1">'GFAC_2021-Q3_SCDPT4'!$W$62</definedName>
    <definedName name="SCDPT4_87BEGIN_22.01" localSheetId="1">'GFAC_2021-Q3_SCDPT4'!$X$62</definedName>
    <definedName name="SCDPT4_87BEGIN_22.02" localSheetId="1">'GFAC_2021-Q3_SCDPT4'!$Y$62</definedName>
    <definedName name="SCDPT4_87BEGIN_22.03" localSheetId="1">'GFAC_2021-Q3_SCDPT4'!$Z$62</definedName>
    <definedName name="SCDPT4_87BEGIN_23" localSheetId="1">'GFAC_2021-Q3_SCDPT4'!$AA$62</definedName>
    <definedName name="SCDPT4_87BEGIN_24" localSheetId="1">'GFAC_2021-Q3_SCDPT4'!$AB$62</definedName>
    <definedName name="SCDPT4_87BEGIN_25" localSheetId="1">'GFAC_2021-Q3_SCDPT4'!$AC$62</definedName>
    <definedName name="SCDPT4_87BEGIN_26" localSheetId="1">'GFAC_2021-Q3_SCDPT4'!$AD$62</definedName>
    <definedName name="SCDPT4_87BEGIN_27" localSheetId="1">'GFAC_2021-Q3_SCDPT4'!$AE$62</definedName>
    <definedName name="SCDPT4_87BEGIN_28" localSheetId="1">'GFAC_2021-Q3_SCDPT4'!$AF$62</definedName>
    <definedName name="SCDPT4_87BEGIN_3" localSheetId="1">'GFAC_2021-Q3_SCDPT4'!$E$62</definedName>
    <definedName name="SCDPT4_87BEGIN_4" localSheetId="1">'GFAC_2021-Q3_SCDPT4'!$F$62</definedName>
    <definedName name="SCDPT4_87BEGIN_5" localSheetId="1">'GFAC_2021-Q3_SCDPT4'!$G$62</definedName>
    <definedName name="SCDPT4_87BEGIN_6" localSheetId="1">'GFAC_2021-Q3_SCDPT4'!$H$62</definedName>
    <definedName name="SCDPT4_87BEGIN_7" localSheetId="1">'GFAC_2021-Q3_SCDPT4'!$I$62</definedName>
    <definedName name="SCDPT4_87BEGIN_8" localSheetId="1">'GFAC_2021-Q3_SCDPT4'!$J$62</definedName>
    <definedName name="SCDPT4_87BEGIN_9" localSheetId="1">'GFAC_2021-Q3_SCDPT4'!$K$62</definedName>
    <definedName name="SCDPT4_87ENDIN_10" localSheetId="1">'GFAC_2021-Q3_SCDPT4'!$L$64</definedName>
    <definedName name="SCDPT4_87ENDIN_11" localSheetId="1">'GFAC_2021-Q3_SCDPT4'!$M$64</definedName>
    <definedName name="SCDPT4_87ENDIN_12" localSheetId="1">'GFAC_2021-Q3_SCDPT4'!$N$64</definedName>
    <definedName name="SCDPT4_87ENDIN_13" localSheetId="1">'GFAC_2021-Q3_SCDPT4'!$O$64</definedName>
    <definedName name="SCDPT4_87ENDIN_14" localSheetId="1">'GFAC_2021-Q3_SCDPT4'!$P$64</definedName>
    <definedName name="SCDPT4_87ENDIN_15" localSheetId="1">'GFAC_2021-Q3_SCDPT4'!$Q$64</definedName>
    <definedName name="SCDPT4_87ENDIN_16" localSheetId="1">'GFAC_2021-Q3_SCDPT4'!$R$64</definedName>
    <definedName name="SCDPT4_87ENDIN_17" localSheetId="1">'GFAC_2021-Q3_SCDPT4'!$S$64</definedName>
    <definedName name="SCDPT4_87ENDIN_18" localSheetId="1">'GFAC_2021-Q3_SCDPT4'!$T$64</definedName>
    <definedName name="SCDPT4_87ENDIN_19" localSheetId="1">'GFAC_2021-Q3_SCDPT4'!$U$64</definedName>
    <definedName name="SCDPT4_87ENDIN_2" localSheetId="1">'GFAC_2021-Q3_SCDPT4'!$D$64</definedName>
    <definedName name="SCDPT4_87ENDIN_20" localSheetId="1">'GFAC_2021-Q3_SCDPT4'!$V$64</definedName>
    <definedName name="SCDPT4_87ENDIN_21" localSheetId="1">'GFAC_2021-Q3_SCDPT4'!$W$64</definedName>
    <definedName name="SCDPT4_87ENDIN_22.01" localSheetId="1">'GFAC_2021-Q3_SCDPT4'!$X$64</definedName>
    <definedName name="SCDPT4_87ENDIN_22.02" localSheetId="1">'GFAC_2021-Q3_SCDPT4'!$Y$64</definedName>
    <definedName name="SCDPT4_87ENDIN_22.03" localSheetId="1">'GFAC_2021-Q3_SCDPT4'!$Z$64</definedName>
    <definedName name="SCDPT4_87ENDIN_23" localSheetId="1">'GFAC_2021-Q3_SCDPT4'!$AA$64</definedName>
    <definedName name="SCDPT4_87ENDIN_24" localSheetId="1">'GFAC_2021-Q3_SCDPT4'!$AB$64</definedName>
    <definedName name="SCDPT4_87ENDIN_25" localSheetId="1">'GFAC_2021-Q3_SCDPT4'!$AC$64</definedName>
    <definedName name="SCDPT4_87ENDIN_26" localSheetId="1">'GFAC_2021-Q3_SCDPT4'!$AD$64</definedName>
    <definedName name="SCDPT4_87ENDIN_27" localSheetId="1">'GFAC_2021-Q3_SCDPT4'!$AE$64</definedName>
    <definedName name="SCDPT4_87ENDIN_28" localSheetId="1">'GFAC_2021-Q3_SCDPT4'!$AF$64</definedName>
    <definedName name="SCDPT4_87ENDIN_3" localSheetId="1">'GFAC_2021-Q3_SCDPT4'!$E$64</definedName>
    <definedName name="SCDPT4_87ENDIN_4" localSheetId="1">'GFAC_2021-Q3_SCDPT4'!$F$64</definedName>
    <definedName name="SCDPT4_87ENDIN_5" localSheetId="1">'GFAC_2021-Q3_SCDPT4'!$G$64</definedName>
    <definedName name="SCDPT4_87ENDIN_6" localSheetId="1">'GFAC_2021-Q3_SCDPT4'!$H$64</definedName>
    <definedName name="SCDPT4_87ENDIN_7" localSheetId="1">'GFAC_2021-Q3_SCDPT4'!$I$64</definedName>
    <definedName name="SCDPT4_87ENDIN_8" localSheetId="1">'GFAC_2021-Q3_SCDPT4'!$J$64</definedName>
    <definedName name="SCDPT4_87ENDIN_9" localSheetId="1">'GFAC_2021-Q3_SCDPT4'!$K$64</definedName>
    <definedName name="SCDPT4_8999997_10" localSheetId="1">'GFAC_2021-Q3_SCDPT4'!$L$66</definedName>
    <definedName name="SCDPT4_8999997_11" localSheetId="1">'GFAC_2021-Q3_SCDPT4'!$M$66</definedName>
    <definedName name="SCDPT4_8999997_12" localSheetId="1">'GFAC_2021-Q3_SCDPT4'!$N$66</definedName>
    <definedName name="SCDPT4_8999997_13" localSheetId="1">'GFAC_2021-Q3_SCDPT4'!$O$66</definedName>
    <definedName name="SCDPT4_8999997_14" localSheetId="1">'GFAC_2021-Q3_SCDPT4'!$P$66</definedName>
    <definedName name="SCDPT4_8999997_15" localSheetId="1">'GFAC_2021-Q3_SCDPT4'!$Q$66</definedName>
    <definedName name="SCDPT4_8999997_16" localSheetId="1">'GFAC_2021-Q3_SCDPT4'!$R$66</definedName>
    <definedName name="SCDPT4_8999997_17" localSheetId="1">'GFAC_2021-Q3_SCDPT4'!$S$66</definedName>
    <definedName name="SCDPT4_8999997_18" localSheetId="1">'GFAC_2021-Q3_SCDPT4'!$T$66</definedName>
    <definedName name="SCDPT4_8999997_19" localSheetId="1">'GFAC_2021-Q3_SCDPT4'!$U$66</definedName>
    <definedName name="SCDPT4_8999997_20" localSheetId="1">'GFAC_2021-Q3_SCDPT4'!$V$66</definedName>
    <definedName name="SCDPT4_8999997_7" localSheetId="1">'GFAC_2021-Q3_SCDPT4'!$I$66</definedName>
    <definedName name="SCDPT4_8999997_9" localSheetId="1">'GFAC_2021-Q3_SCDPT4'!$K$66</definedName>
    <definedName name="SCDPT4_8999999_10" localSheetId="1">'GFAC_2021-Q3_SCDPT4'!$L$68</definedName>
    <definedName name="SCDPT4_8999999_11" localSheetId="1">'GFAC_2021-Q3_SCDPT4'!$M$68</definedName>
    <definedName name="SCDPT4_8999999_12" localSheetId="1">'GFAC_2021-Q3_SCDPT4'!$N$68</definedName>
    <definedName name="SCDPT4_8999999_13" localSheetId="1">'GFAC_2021-Q3_SCDPT4'!$O$68</definedName>
    <definedName name="SCDPT4_8999999_14" localSheetId="1">'GFAC_2021-Q3_SCDPT4'!$P$68</definedName>
    <definedName name="SCDPT4_8999999_15" localSheetId="1">'GFAC_2021-Q3_SCDPT4'!$Q$68</definedName>
    <definedName name="SCDPT4_8999999_16" localSheetId="1">'GFAC_2021-Q3_SCDPT4'!$R$68</definedName>
    <definedName name="SCDPT4_8999999_17" localSheetId="1">'GFAC_2021-Q3_SCDPT4'!$S$68</definedName>
    <definedName name="SCDPT4_8999999_18" localSheetId="1">'GFAC_2021-Q3_SCDPT4'!$T$68</definedName>
    <definedName name="SCDPT4_8999999_19" localSheetId="1">'GFAC_2021-Q3_SCDPT4'!$U$68</definedName>
    <definedName name="SCDPT4_8999999_20" localSheetId="1">'GFAC_2021-Q3_SCDPT4'!$V$68</definedName>
    <definedName name="SCDPT4_8999999_7" localSheetId="1">'GFAC_2021-Q3_SCDPT4'!$I$68</definedName>
    <definedName name="SCDPT4_8999999_9" localSheetId="1">'GFAC_2021-Q3_SCDPT4'!$K$68</definedName>
    <definedName name="SCDPT4_9000000_Range" localSheetId="1">'GFAC_2021-Q3_SCDPT4'!$B$69:$AF$71</definedName>
    <definedName name="SCDPT4_9099999_10" localSheetId="1">'GFAC_2021-Q3_SCDPT4'!$L$72</definedName>
    <definedName name="SCDPT4_9099999_11" localSheetId="1">'GFAC_2021-Q3_SCDPT4'!$M$72</definedName>
    <definedName name="SCDPT4_9099999_12" localSheetId="1">'GFAC_2021-Q3_SCDPT4'!$N$72</definedName>
    <definedName name="SCDPT4_9099999_13" localSheetId="1">'GFAC_2021-Q3_SCDPT4'!$O$72</definedName>
    <definedName name="SCDPT4_9099999_14" localSheetId="1">'GFAC_2021-Q3_SCDPT4'!$P$72</definedName>
    <definedName name="SCDPT4_9099999_15" localSheetId="1">'GFAC_2021-Q3_SCDPT4'!$Q$72</definedName>
    <definedName name="SCDPT4_9099999_16" localSheetId="1">'GFAC_2021-Q3_SCDPT4'!$R$72</definedName>
    <definedName name="SCDPT4_9099999_17" localSheetId="1">'GFAC_2021-Q3_SCDPT4'!$S$72</definedName>
    <definedName name="SCDPT4_9099999_18" localSheetId="1">'GFAC_2021-Q3_SCDPT4'!$T$72</definedName>
    <definedName name="SCDPT4_9099999_19" localSheetId="1">'GFAC_2021-Q3_SCDPT4'!$U$72</definedName>
    <definedName name="SCDPT4_9099999_20" localSheetId="1">'GFAC_2021-Q3_SCDPT4'!$V$72</definedName>
    <definedName name="SCDPT4_9099999_7" localSheetId="1">'GFAC_2021-Q3_SCDPT4'!$I$72</definedName>
    <definedName name="SCDPT4_9099999_9" localSheetId="1">'GFAC_2021-Q3_SCDPT4'!$K$72</definedName>
    <definedName name="SCDPT4_90BEGIN_1" localSheetId="1">'GFAC_2021-Q3_SCDPT4'!$C$69</definedName>
    <definedName name="SCDPT4_90BEGIN_10" localSheetId="1">'GFAC_2021-Q3_SCDPT4'!$L$69</definedName>
    <definedName name="SCDPT4_90BEGIN_11" localSheetId="1">'GFAC_2021-Q3_SCDPT4'!$M$69</definedName>
    <definedName name="SCDPT4_90BEGIN_12" localSheetId="1">'GFAC_2021-Q3_SCDPT4'!$N$69</definedName>
    <definedName name="SCDPT4_90BEGIN_13" localSheetId="1">'GFAC_2021-Q3_SCDPT4'!$O$69</definedName>
    <definedName name="SCDPT4_90BEGIN_14" localSheetId="1">'GFAC_2021-Q3_SCDPT4'!$P$69</definedName>
    <definedName name="SCDPT4_90BEGIN_15" localSheetId="1">'GFAC_2021-Q3_SCDPT4'!$Q$69</definedName>
    <definedName name="SCDPT4_90BEGIN_16" localSheetId="1">'GFAC_2021-Q3_SCDPT4'!$R$69</definedName>
    <definedName name="SCDPT4_90BEGIN_17" localSheetId="1">'GFAC_2021-Q3_SCDPT4'!$S$69</definedName>
    <definedName name="SCDPT4_90BEGIN_18" localSheetId="1">'GFAC_2021-Q3_SCDPT4'!$T$69</definedName>
    <definedName name="SCDPT4_90BEGIN_19" localSheetId="1">'GFAC_2021-Q3_SCDPT4'!$U$69</definedName>
    <definedName name="SCDPT4_90BEGIN_2" localSheetId="1">'GFAC_2021-Q3_SCDPT4'!$D$69</definedName>
    <definedName name="SCDPT4_90BEGIN_20" localSheetId="1">'GFAC_2021-Q3_SCDPT4'!$V$69</definedName>
    <definedName name="SCDPT4_90BEGIN_21" localSheetId="1">'GFAC_2021-Q3_SCDPT4'!$W$69</definedName>
    <definedName name="SCDPT4_90BEGIN_22.01" localSheetId="1">'GFAC_2021-Q3_SCDPT4'!$X$69</definedName>
    <definedName name="SCDPT4_90BEGIN_22.02" localSheetId="1">'GFAC_2021-Q3_SCDPT4'!$Y$69</definedName>
    <definedName name="SCDPT4_90BEGIN_22.03" localSheetId="1">'GFAC_2021-Q3_SCDPT4'!$Z$69</definedName>
    <definedName name="SCDPT4_90BEGIN_23" localSheetId="1">'GFAC_2021-Q3_SCDPT4'!$AA$69</definedName>
    <definedName name="SCDPT4_90BEGIN_24" localSheetId="1">'GFAC_2021-Q3_SCDPT4'!$AB$69</definedName>
    <definedName name="SCDPT4_90BEGIN_25" localSheetId="1">'GFAC_2021-Q3_SCDPT4'!$AC$69</definedName>
    <definedName name="SCDPT4_90BEGIN_26" localSheetId="1">'GFAC_2021-Q3_SCDPT4'!$AD$69</definedName>
    <definedName name="SCDPT4_90BEGIN_27" localSheetId="1">'GFAC_2021-Q3_SCDPT4'!$AE$69</definedName>
    <definedName name="SCDPT4_90BEGIN_28" localSheetId="1">'GFAC_2021-Q3_SCDPT4'!$AF$69</definedName>
    <definedName name="SCDPT4_90BEGIN_3" localSheetId="1">'GFAC_2021-Q3_SCDPT4'!$E$69</definedName>
    <definedName name="SCDPT4_90BEGIN_4" localSheetId="1">'GFAC_2021-Q3_SCDPT4'!$F$69</definedName>
    <definedName name="SCDPT4_90BEGIN_5" localSheetId="1">'GFAC_2021-Q3_SCDPT4'!$G$69</definedName>
    <definedName name="SCDPT4_90BEGIN_6" localSheetId="1">'GFAC_2021-Q3_SCDPT4'!$H$69</definedName>
    <definedName name="SCDPT4_90BEGIN_7" localSheetId="1">'GFAC_2021-Q3_SCDPT4'!$I$69</definedName>
    <definedName name="SCDPT4_90BEGIN_8" localSheetId="1">'GFAC_2021-Q3_SCDPT4'!$J$69</definedName>
    <definedName name="SCDPT4_90BEGIN_9" localSheetId="1">'GFAC_2021-Q3_SCDPT4'!$K$69</definedName>
    <definedName name="SCDPT4_90ENDIN_10" localSheetId="1">'GFAC_2021-Q3_SCDPT4'!$L$71</definedName>
    <definedName name="SCDPT4_90ENDIN_11" localSheetId="1">'GFAC_2021-Q3_SCDPT4'!$M$71</definedName>
    <definedName name="SCDPT4_90ENDIN_12" localSheetId="1">'GFAC_2021-Q3_SCDPT4'!$N$71</definedName>
    <definedName name="SCDPT4_90ENDIN_13" localSheetId="1">'GFAC_2021-Q3_SCDPT4'!$O$71</definedName>
    <definedName name="SCDPT4_90ENDIN_14" localSheetId="1">'GFAC_2021-Q3_SCDPT4'!$P$71</definedName>
    <definedName name="SCDPT4_90ENDIN_15" localSheetId="1">'GFAC_2021-Q3_SCDPT4'!$Q$71</definedName>
    <definedName name="SCDPT4_90ENDIN_16" localSheetId="1">'GFAC_2021-Q3_SCDPT4'!$R$71</definedName>
    <definedName name="SCDPT4_90ENDIN_17" localSheetId="1">'GFAC_2021-Q3_SCDPT4'!$S$71</definedName>
    <definedName name="SCDPT4_90ENDIN_18" localSheetId="1">'GFAC_2021-Q3_SCDPT4'!$T$71</definedName>
    <definedName name="SCDPT4_90ENDIN_19" localSheetId="1">'GFAC_2021-Q3_SCDPT4'!$U$71</definedName>
    <definedName name="SCDPT4_90ENDIN_2" localSheetId="1">'GFAC_2021-Q3_SCDPT4'!$D$71</definedName>
    <definedName name="SCDPT4_90ENDIN_20" localSheetId="1">'GFAC_2021-Q3_SCDPT4'!$V$71</definedName>
    <definedName name="SCDPT4_90ENDIN_21" localSheetId="1">'GFAC_2021-Q3_SCDPT4'!$W$71</definedName>
    <definedName name="SCDPT4_90ENDIN_22.01" localSheetId="1">'GFAC_2021-Q3_SCDPT4'!$X$71</definedName>
    <definedName name="SCDPT4_90ENDIN_22.02" localSheetId="1">'GFAC_2021-Q3_SCDPT4'!$Y$71</definedName>
    <definedName name="SCDPT4_90ENDIN_22.03" localSheetId="1">'GFAC_2021-Q3_SCDPT4'!$Z$71</definedName>
    <definedName name="SCDPT4_90ENDIN_23" localSheetId="1">'GFAC_2021-Q3_SCDPT4'!$AA$71</definedName>
    <definedName name="SCDPT4_90ENDIN_24" localSheetId="1">'GFAC_2021-Q3_SCDPT4'!$AB$71</definedName>
    <definedName name="SCDPT4_90ENDIN_25" localSheetId="1">'GFAC_2021-Q3_SCDPT4'!$AC$71</definedName>
    <definedName name="SCDPT4_90ENDIN_26" localSheetId="1">'GFAC_2021-Q3_SCDPT4'!$AD$71</definedName>
    <definedName name="SCDPT4_90ENDIN_27" localSheetId="1">'GFAC_2021-Q3_SCDPT4'!$AE$71</definedName>
    <definedName name="SCDPT4_90ENDIN_28" localSheetId="1">'GFAC_2021-Q3_SCDPT4'!$AF$71</definedName>
    <definedName name="SCDPT4_90ENDIN_3" localSheetId="1">'GFAC_2021-Q3_SCDPT4'!$E$71</definedName>
    <definedName name="SCDPT4_90ENDIN_4" localSheetId="1">'GFAC_2021-Q3_SCDPT4'!$F$71</definedName>
    <definedName name="SCDPT4_90ENDIN_5" localSheetId="1">'GFAC_2021-Q3_SCDPT4'!$G$71</definedName>
    <definedName name="SCDPT4_90ENDIN_6" localSheetId="1">'GFAC_2021-Q3_SCDPT4'!$H$71</definedName>
    <definedName name="SCDPT4_90ENDIN_7" localSheetId="1">'GFAC_2021-Q3_SCDPT4'!$I$71</definedName>
    <definedName name="SCDPT4_90ENDIN_8" localSheetId="1">'GFAC_2021-Q3_SCDPT4'!$J$71</definedName>
    <definedName name="SCDPT4_90ENDIN_9" localSheetId="1">'GFAC_2021-Q3_SCDPT4'!$K$71</definedName>
    <definedName name="SCDPT4_9100000_Range" localSheetId="1">'GFAC_2021-Q3_SCDPT4'!$B$73:$AF$75</definedName>
    <definedName name="SCDPT4_9199999_10" localSheetId="1">'GFAC_2021-Q3_SCDPT4'!$L$76</definedName>
    <definedName name="SCDPT4_9199999_11" localSheetId="1">'GFAC_2021-Q3_SCDPT4'!$M$76</definedName>
    <definedName name="SCDPT4_9199999_12" localSheetId="1">'GFAC_2021-Q3_SCDPT4'!$N$76</definedName>
    <definedName name="SCDPT4_9199999_13" localSheetId="1">'GFAC_2021-Q3_SCDPT4'!$O$76</definedName>
    <definedName name="SCDPT4_9199999_14" localSheetId="1">'GFAC_2021-Q3_SCDPT4'!$P$76</definedName>
    <definedName name="SCDPT4_9199999_15" localSheetId="1">'GFAC_2021-Q3_SCDPT4'!$Q$76</definedName>
    <definedName name="SCDPT4_9199999_16" localSheetId="1">'GFAC_2021-Q3_SCDPT4'!$R$76</definedName>
    <definedName name="SCDPT4_9199999_17" localSheetId="1">'GFAC_2021-Q3_SCDPT4'!$S$76</definedName>
    <definedName name="SCDPT4_9199999_18" localSheetId="1">'GFAC_2021-Q3_SCDPT4'!$T$76</definedName>
    <definedName name="SCDPT4_9199999_19" localSheetId="1">'GFAC_2021-Q3_SCDPT4'!$U$76</definedName>
    <definedName name="SCDPT4_9199999_20" localSheetId="1">'GFAC_2021-Q3_SCDPT4'!$V$76</definedName>
    <definedName name="SCDPT4_9199999_7" localSheetId="1">'GFAC_2021-Q3_SCDPT4'!$I$76</definedName>
    <definedName name="SCDPT4_9199999_9" localSheetId="1">'GFAC_2021-Q3_SCDPT4'!$K$76</definedName>
    <definedName name="SCDPT4_91BEGIN_1" localSheetId="1">'GFAC_2021-Q3_SCDPT4'!$C$73</definedName>
    <definedName name="SCDPT4_91BEGIN_10" localSheetId="1">'GFAC_2021-Q3_SCDPT4'!$L$73</definedName>
    <definedName name="SCDPT4_91BEGIN_11" localSheetId="1">'GFAC_2021-Q3_SCDPT4'!$M$73</definedName>
    <definedName name="SCDPT4_91BEGIN_12" localSheetId="1">'GFAC_2021-Q3_SCDPT4'!$N$73</definedName>
    <definedName name="SCDPT4_91BEGIN_13" localSheetId="1">'GFAC_2021-Q3_SCDPT4'!$O$73</definedName>
    <definedName name="SCDPT4_91BEGIN_14" localSheetId="1">'GFAC_2021-Q3_SCDPT4'!$P$73</definedName>
    <definedName name="SCDPT4_91BEGIN_15" localSheetId="1">'GFAC_2021-Q3_SCDPT4'!$Q$73</definedName>
    <definedName name="SCDPT4_91BEGIN_16" localSheetId="1">'GFAC_2021-Q3_SCDPT4'!$R$73</definedName>
    <definedName name="SCDPT4_91BEGIN_17" localSheetId="1">'GFAC_2021-Q3_SCDPT4'!$S$73</definedName>
    <definedName name="SCDPT4_91BEGIN_18" localSheetId="1">'GFAC_2021-Q3_SCDPT4'!$T$73</definedName>
    <definedName name="SCDPT4_91BEGIN_19" localSheetId="1">'GFAC_2021-Q3_SCDPT4'!$U$73</definedName>
    <definedName name="SCDPT4_91BEGIN_2" localSheetId="1">'GFAC_2021-Q3_SCDPT4'!$D$73</definedName>
    <definedName name="SCDPT4_91BEGIN_20" localSheetId="1">'GFAC_2021-Q3_SCDPT4'!$V$73</definedName>
    <definedName name="SCDPT4_91BEGIN_21" localSheetId="1">'GFAC_2021-Q3_SCDPT4'!$W$73</definedName>
    <definedName name="SCDPT4_91BEGIN_22.01" localSheetId="1">'GFAC_2021-Q3_SCDPT4'!$X$73</definedName>
    <definedName name="SCDPT4_91BEGIN_22.02" localSheetId="1">'GFAC_2021-Q3_SCDPT4'!$Y$73</definedName>
    <definedName name="SCDPT4_91BEGIN_22.03" localSheetId="1">'GFAC_2021-Q3_SCDPT4'!$Z$73</definedName>
    <definedName name="SCDPT4_91BEGIN_23" localSheetId="1">'GFAC_2021-Q3_SCDPT4'!$AA$73</definedName>
    <definedName name="SCDPT4_91BEGIN_24" localSheetId="1">'GFAC_2021-Q3_SCDPT4'!$AB$73</definedName>
    <definedName name="SCDPT4_91BEGIN_25" localSheetId="1">'GFAC_2021-Q3_SCDPT4'!$AC$73</definedName>
    <definedName name="SCDPT4_91BEGIN_26" localSheetId="1">'GFAC_2021-Q3_SCDPT4'!$AD$73</definedName>
    <definedName name="SCDPT4_91BEGIN_27" localSheetId="1">'GFAC_2021-Q3_SCDPT4'!$AE$73</definedName>
    <definedName name="SCDPT4_91BEGIN_28" localSheetId="1">'GFAC_2021-Q3_SCDPT4'!$AF$73</definedName>
    <definedName name="SCDPT4_91BEGIN_3" localSheetId="1">'GFAC_2021-Q3_SCDPT4'!$E$73</definedName>
    <definedName name="SCDPT4_91BEGIN_4" localSheetId="1">'GFAC_2021-Q3_SCDPT4'!$F$73</definedName>
    <definedName name="SCDPT4_91BEGIN_5" localSheetId="1">'GFAC_2021-Q3_SCDPT4'!$G$73</definedName>
    <definedName name="SCDPT4_91BEGIN_6" localSheetId="1">'GFAC_2021-Q3_SCDPT4'!$H$73</definedName>
    <definedName name="SCDPT4_91BEGIN_7" localSheetId="1">'GFAC_2021-Q3_SCDPT4'!$I$73</definedName>
    <definedName name="SCDPT4_91BEGIN_8" localSheetId="1">'GFAC_2021-Q3_SCDPT4'!$J$73</definedName>
    <definedName name="SCDPT4_91BEGIN_9" localSheetId="1">'GFAC_2021-Q3_SCDPT4'!$K$73</definedName>
    <definedName name="SCDPT4_91ENDIN_10" localSheetId="1">'GFAC_2021-Q3_SCDPT4'!$L$75</definedName>
    <definedName name="SCDPT4_91ENDIN_11" localSheetId="1">'GFAC_2021-Q3_SCDPT4'!$M$75</definedName>
    <definedName name="SCDPT4_91ENDIN_12" localSheetId="1">'GFAC_2021-Q3_SCDPT4'!$N$75</definedName>
    <definedName name="SCDPT4_91ENDIN_13" localSheetId="1">'GFAC_2021-Q3_SCDPT4'!$O$75</definedName>
    <definedName name="SCDPT4_91ENDIN_14" localSheetId="1">'GFAC_2021-Q3_SCDPT4'!$P$75</definedName>
    <definedName name="SCDPT4_91ENDIN_15" localSheetId="1">'GFAC_2021-Q3_SCDPT4'!$Q$75</definedName>
    <definedName name="SCDPT4_91ENDIN_16" localSheetId="1">'GFAC_2021-Q3_SCDPT4'!$R$75</definedName>
    <definedName name="SCDPT4_91ENDIN_17" localSheetId="1">'GFAC_2021-Q3_SCDPT4'!$S$75</definedName>
    <definedName name="SCDPT4_91ENDIN_18" localSheetId="1">'GFAC_2021-Q3_SCDPT4'!$T$75</definedName>
    <definedName name="SCDPT4_91ENDIN_19" localSheetId="1">'GFAC_2021-Q3_SCDPT4'!$U$75</definedName>
    <definedName name="SCDPT4_91ENDIN_2" localSheetId="1">'GFAC_2021-Q3_SCDPT4'!$D$75</definedName>
    <definedName name="SCDPT4_91ENDIN_20" localSheetId="1">'GFAC_2021-Q3_SCDPT4'!$V$75</definedName>
    <definedName name="SCDPT4_91ENDIN_21" localSheetId="1">'GFAC_2021-Q3_SCDPT4'!$W$75</definedName>
    <definedName name="SCDPT4_91ENDIN_22.01" localSheetId="1">'GFAC_2021-Q3_SCDPT4'!$X$75</definedName>
    <definedName name="SCDPT4_91ENDIN_22.02" localSheetId="1">'GFAC_2021-Q3_SCDPT4'!$Y$75</definedName>
    <definedName name="SCDPT4_91ENDIN_22.03" localSheetId="1">'GFAC_2021-Q3_SCDPT4'!$Z$75</definedName>
    <definedName name="SCDPT4_91ENDIN_23" localSheetId="1">'GFAC_2021-Q3_SCDPT4'!$AA$75</definedName>
    <definedName name="SCDPT4_91ENDIN_24" localSheetId="1">'GFAC_2021-Q3_SCDPT4'!$AB$75</definedName>
    <definedName name="SCDPT4_91ENDIN_25" localSheetId="1">'GFAC_2021-Q3_SCDPT4'!$AC$75</definedName>
    <definedName name="SCDPT4_91ENDIN_26" localSheetId="1">'GFAC_2021-Q3_SCDPT4'!$AD$75</definedName>
    <definedName name="SCDPT4_91ENDIN_27" localSheetId="1">'GFAC_2021-Q3_SCDPT4'!$AE$75</definedName>
    <definedName name="SCDPT4_91ENDIN_28" localSheetId="1">'GFAC_2021-Q3_SCDPT4'!$AF$75</definedName>
    <definedName name="SCDPT4_91ENDIN_3" localSheetId="1">'GFAC_2021-Q3_SCDPT4'!$E$75</definedName>
    <definedName name="SCDPT4_91ENDIN_4" localSheetId="1">'GFAC_2021-Q3_SCDPT4'!$F$75</definedName>
    <definedName name="SCDPT4_91ENDIN_5" localSheetId="1">'GFAC_2021-Q3_SCDPT4'!$G$75</definedName>
    <definedName name="SCDPT4_91ENDIN_6" localSheetId="1">'GFAC_2021-Q3_SCDPT4'!$H$75</definedName>
    <definedName name="SCDPT4_91ENDIN_7" localSheetId="1">'GFAC_2021-Q3_SCDPT4'!$I$75</definedName>
    <definedName name="SCDPT4_91ENDIN_8" localSheetId="1">'GFAC_2021-Q3_SCDPT4'!$J$75</definedName>
    <definedName name="SCDPT4_91ENDIN_9" localSheetId="1">'GFAC_2021-Q3_SCDPT4'!$K$75</definedName>
    <definedName name="SCDPT4_9200000_Range" localSheetId="1">'GFAC_2021-Q3_SCDPT4'!$B$77:$AF$79</definedName>
    <definedName name="SCDPT4_9299999_10" localSheetId="1">'GFAC_2021-Q3_SCDPT4'!$L$80</definedName>
    <definedName name="SCDPT4_9299999_11" localSheetId="1">'GFAC_2021-Q3_SCDPT4'!$M$80</definedName>
    <definedName name="SCDPT4_9299999_12" localSheetId="1">'GFAC_2021-Q3_SCDPT4'!$N$80</definedName>
    <definedName name="SCDPT4_9299999_13" localSheetId="1">'GFAC_2021-Q3_SCDPT4'!$O$80</definedName>
    <definedName name="SCDPT4_9299999_14" localSheetId="1">'GFAC_2021-Q3_SCDPT4'!$P$80</definedName>
    <definedName name="SCDPT4_9299999_15" localSheetId="1">'GFAC_2021-Q3_SCDPT4'!$Q$80</definedName>
    <definedName name="SCDPT4_9299999_16" localSheetId="1">'GFAC_2021-Q3_SCDPT4'!$R$80</definedName>
    <definedName name="SCDPT4_9299999_17" localSheetId="1">'GFAC_2021-Q3_SCDPT4'!$S$80</definedName>
    <definedName name="SCDPT4_9299999_18" localSheetId="1">'GFAC_2021-Q3_SCDPT4'!$T$80</definedName>
    <definedName name="SCDPT4_9299999_19" localSheetId="1">'GFAC_2021-Q3_SCDPT4'!$U$80</definedName>
    <definedName name="SCDPT4_9299999_20" localSheetId="1">'GFAC_2021-Q3_SCDPT4'!$V$80</definedName>
    <definedName name="SCDPT4_9299999_7" localSheetId="1">'GFAC_2021-Q3_SCDPT4'!$I$80</definedName>
    <definedName name="SCDPT4_9299999_9" localSheetId="1">'GFAC_2021-Q3_SCDPT4'!$K$80</definedName>
    <definedName name="SCDPT4_92BEGIN_1" localSheetId="1">'GFAC_2021-Q3_SCDPT4'!$C$77</definedName>
    <definedName name="SCDPT4_92BEGIN_10" localSheetId="1">'GFAC_2021-Q3_SCDPT4'!$L$77</definedName>
    <definedName name="SCDPT4_92BEGIN_11" localSheetId="1">'GFAC_2021-Q3_SCDPT4'!$M$77</definedName>
    <definedName name="SCDPT4_92BEGIN_12" localSheetId="1">'GFAC_2021-Q3_SCDPT4'!$N$77</definedName>
    <definedName name="SCDPT4_92BEGIN_13" localSheetId="1">'GFAC_2021-Q3_SCDPT4'!$O$77</definedName>
    <definedName name="SCDPT4_92BEGIN_14" localSheetId="1">'GFAC_2021-Q3_SCDPT4'!$P$77</definedName>
    <definedName name="SCDPT4_92BEGIN_15" localSheetId="1">'GFAC_2021-Q3_SCDPT4'!$Q$77</definedName>
    <definedName name="SCDPT4_92BEGIN_16" localSheetId="1">'GFAC_2021-Q3_SCDPT4'!$R$77</definedName>
    <definedName name="SCDPT4_92BEGIN_17" localSheetId="1">'GFAC_2021-Q3_SCDPT4'!$S$77</definedName>
    <definedName name="SCDPT4_92BEGIN_18" localSheetId="1">'GFAC_2021-Q3_SCDPT4'!$T$77</definedName>
    <definedName name="SCDPT4_92BEGIN_19" localSheetId="1">'GFAC_2021-Q3_SCDPT4'!$U$77</definedName>
    <definedName name="SCDPT4_92BEGIN_2" localSheetId="1">'GFAC_2021-Q3_SCDPT4'!$D$77</definedName>
    <definedName name="SCDPT4_92BEGIN_20" localSheetId="1">'GFAC_2021-Q3_SCDPT4'!$V$77</definedName>
    <definedName name="SCDPT4_92BEGIN_21" localSheetId="1">'GFAC_2021-Q3_SCDPT4'!$W$77</definedName>
    <definedName name="SCDPT4_92BEGIN_22.01" localSheetId="1">'GFAC_2021-Q3_SCDPT4'!$X$77</definedName>
    <definedName name="SCDPT4_92BEGIN_22.02" localSheetId="1">'GFAC_2021-Q3_SCDPT4'!$Y$77</definedName>
    <definedName name="SCDPT4_92BEGIN_22.03" localSheetId="1">'GFAC_2021-Q3_SCDPT4'!$Z$77</definedName>
    <definedName name="SCDPT4_92BEGIN_23" localSheetId="1">'GFAC_2021-Q3_SCDPT4'!$AA$77</definedName>
    <definedName name="SCDPT4_92BEGIN_24" localSheetId="1">'GFAC_2021-Q3_SCDPT4'!$AB$77</definedName>
    <definedName name="SCDPT4_92BEGIN_25" localSheetId="1">'GFAC_2021-Q3_SCDPT4'!$AC$77</definedName>
    <definedName name="SCDPT4_92BEGIN_26" localSheetId="1">'GFAC_2021-Q3_SCDPT4'!$AD$77</definedName>
    <definedName name="SCDPT4_92BEGIN_27" localSheetId="1">'GFAC_2021-Q3_SCDPT4'!$AE$77</definedName>
    <definedName name="SCDPT4_92BEGIN_28" localSheetId="1">'GFAC_2021-Q3_SCDPT4'!$AF$77</definedName>
    <definedName name="SCDPT4_92BEGIN_3" localSheetId="1">'GFAC_2021-Q3_SCDPT4'!$E$77</definedName>
    <definedName name="SCDPT4_92BEGIN_4" localSheetId="1">'GFAC_2021-Q3_SCDPT4'!$F$77</definedName>
    <definedName name="SCDPT4_92BEGIN_5" localSheetId="1">'GFAC_2021-Q3_SCDPT4'!$G$77</definedName>
    <definedName name="SCDPT4_92BEGIN_6" localSheetId="1">'GFAC_2021-Q3_SCDPT4'!$H$77</definedName>
    <definedName name="SCDPT4_92BEGIN_7" localSheetId="1">'GFAC_2021-Q3_SCDPT4'!$I$77</definedName>
    <definedName name="SCDPT4_92BEGIN_8" localSheetId="1">'GFAC_2021-Q3_SCDPT4'!$J$77</definedName>
    <definedName name="SCDPT4_92BEGIN_9" localSheetId="1">'GFAC_2021-Q3_SCDPT4'!$K$77</definedName>
    <definedName name="SCDPT4_92ENDIN_10" localSheetId="1">'GFAC_2021-Q3_SCDPT4'!$L$79</definedName>
    <definedName name="SCDPT4_92ENDIN_11" localSheetId="1">'GFAC_2021-Q3_SCDPT4'!$M$79</definedName>
    <definedName name="SCDPT4_92ENDIN_12" localSheetId="1">'GFAC_2021-Q3_SCDPT4'!$N$79</definedName>
    <definedName name="SCDPT4_92ENDIN_13" localSheetId="1">'GFAC_2021-Q3_SCDPT4'!$O$79</definedName>
    <definedName name="SCDPT4_92ENDIN_14" localSheetId="1">'GFAC_2021-Q3_SCDPT4'!$P$79</definedName>
    <definedName name="SCDPT4_92ENDIN_15" localSheetId="1">'GFAC_2021-Q3_SCDPT4'!$Q$79</definedName>
    <definedName name="SCDPT4_92ENDIN_16" localSheetId="1">'GFAC_2021-Q3_SCDPT4'!$R$79</definedName>
    <definedName name="SCDPT4_92ENDIN_17" localSheetId="1">'GFAC_2021-Q3_SCDPT4'!$S$79</definedName>
    <definedName name="SCDPT4_92ENDIN_18" localSheetId="1">'GFAC_2021-Q3_SCDPT4'!$T$79</definedName>
    <definedName name="SCDPT4_92ENDIN_19" localSheetId="1">'GFAC_2021-Q3_SCDPT4'!$U$79</definedName>
    <definedName name="SCDPT4_92ENDIN_2" localSheetId="1">'GFAC_2021-Q3_SCDPT4'!$D$79</definedName>
    <definedName name="SCDPT4_92ENDIN_20" localSheetId="1">'GFAC_2021-Q3_SCDPT4'!$V$79</definedName>
    <definedName name="SCDPT4_92ENDIN_21" localSheetId="1">'GFAC_2021-Q3_SCDPT4'!$W$79</definedName>
    <definedName name="SCDPT4_92ENDIN_22.01" localSheetId="1">'GFAC_2021-Q3_SCDPT4'!$X$79</definedName>
    <definedName name="SCDPT4_92ENDIN_22.02" localSheetId="1">'GFAC_2021-Q3_SCDPT4'!$Y$79</definedName>
    <definedName name="SCDPT4_92ENDIN_22.03" localSheetId="1">'GFAC_2021-Q3_SCDPT4'!$Z$79</definedName>
    <definedName name="SCDPT4_92ENDIN_23" localSheetId="1">'GFAC_2021-Q3_SCDPT4'!$AA$79</definedName>
    <definedName name="SCDPT4_92ENDIN_24" localSheetId="1">'GFAC_2021-Q3_SCDPT4'!$AB$79</definedName>
    <definedName name="SCDPT4_92ENDIN_25" localSheetId="1">'GFAC_2021-Q3_SCDPT4'!$AC$79</definedName>
    <definedName name="SCDPT4_92ENDIN_26" localSheetId="1">'GFAC_2021-Q3_SCDPT4'!$AD$79</definedName>
    <definedName name="SCDPT4_92ENDIN_27" localSheetId="1">'GFAC_2021-Q3_SCDPT4'!$AE$79</definedName>
    <definedName name="SCDPT4_92ENDIN_28" localSheetId="1">'GFAC_2021-Q3_SCDPT4'!$AF$79</definedName>
    <definedName name="SCDPT4_92ENDIN_3" localSheetId="1">'GFAC_2021-Q3_SCDPT4'!$E$79</definedName>
    <definedName name="SCDPT4_92ENDIN_4" localSheetId="1">'GFAC_2021-Q3_SCDPT4'!$F$79</definedName>
    <definedName name="SCDPT4_92ENDIN_5" localSheetId="1">'GFAC_2021-Q3_SCDPT4'!$G$79</definedName>
    <definedName name="SCDPT4_92ENDIN_6" localSheetId="1">'GFAC_2021-Q3_SCDPT4'!$H$79</definedName>
    <definedName name="SCDPT4_92ENDIN_7" localSheetId="1">'GFAC_2021-Q3_SCDPT4'!$I$79</definedName>
    <definedName name="SCDPT4_92ENDIN_8" localSheetId="1">'GFAC_2021-Q3_SCDPT4'!$J$79</definedName>
    <definedName name="SCDPT4_92ENDIN_9" localSheetId="1">'GFAC_2021-Q3_SCDPT4'!$K$79</definedName>
    <definedName name="SCDPT4_9300000_Range" localSheetId="1">'GFAC_2021-Q3_SCDPT4'!$B$81:$AF$83</definedName>
    <definedName name="SCDPT4_9399999_10" localSheetId="1">'GFAC_2021-Q3_SCDPT4'!$L$84</definedName>
    <definedName name="SCDPT4_9399999_11" localSheetId="1">'GFAC_2021-Q3_SCDPT4'!$M$84</definedName>
    <definedName name="SCDPT4_9399999_12" localSheetId="1">'GFAC_2021-Q3_SCDPT4'!$N$84</definedName>
    <definedName name="SCDPT4_9399999_13" localSheetId="1">'GFAC_2021-Q3_SCDPT4'!$O$84</definedName>
    <definedName name="SCDPT4_9399999_14" localSheetId="1">'GFAC_2021-Q3_SCDPT4'!$P$84</definedName>
    <definedName name="SCDPT4_9399999_15" localSheetId="1">'GFAC_2021-Q3_SCDPT4'!$Q$84</definedName>
    <definedName name="SCDPT4_9399999_16" localSheetId="1">'GFAC_2021-Q3_SCDPT4'!$R$84</definedName>
    <definedName name="SCDPT4_9399999_17" localSheetId="1">'GFAC_2021-Q3_SCDPT4'!$S$84</definedName>
    <definedName name="SCDPT4_9399999_18" localSheetId="1">'GFAC_2021-Q3_SCDPT4'!$T$84</definedName>
    <definedName name="SCDPT4_9399999_19" localSheetId="1">'GFAC_2021-Q3_SCDPT4'!$U$84</definedName>
    <definedName name="SCDPT4_9399999_20" localSheetId="1">'GFAC_2021-Q3_SCDPT4'!$V$84</definedName>
    <definedName name="SCDPT4_9399999_7" localSheetId="1">'GFAC_2021-Q3_SCDPT4'!$I$84</definedName>
    <definedName name="SCDPT4_9399999_9" localSheetId="1">'GFAC_2021-Q3_SCDPT4'!$K$84</definedName>
    <definedName name="SCDPT4_93BEGIN_1" localSheetId="1">'GFAC_2021-Q3_SCDPT4'!$C$81</definedName>
    <definedName name="SCDPT4_93BEGIN_10" localSheetId="1">'GFAC_2021-Q3_SCDPT4'!$L$81</definedName>
    <definedName name="SCDPT4_93BEGIN_11" localSheetId="1">'GFAC_2021-Q3_SCDPT4'!$M$81</definedName>
    <definedName name="SCDPT4_93BEGIN_12" localSheetId="1">'GFAC_2021-Q3_SCDPT4'!$N$81</definedName>
    <definedName name="SCDPT4_93BEGIN_13" localSheetId="1">'GFAC_2021-Q3_SCDPT4'!$O$81</definedName>
    <definedName name="SCDPT4_93BEGIN_14" localSheetId="1">'GFAC_2021-Q3_SCDPT4'!$P$81</definedName>
    <definedName name="SCDPT4_93BEGIN_15" localSheetId="1">'GFAC_2021-Q3_SCDPT4'!$Q$81</definedName>
    <definedName name="SCDPT4_93BEGIN_16" localSheetId="1">'GFAC_2021-Q3_SCDPT4'!$R$81</definedName>
    <definedName name="SCDPT4_93BEGIN_17" localSheetId="1">'GFAC_2021-Q3_SCDPT4'!$S$81</definedName>
    <definedName name="SCDPT4_93BEGIN_18" localSheetId="1">'GFAC_2021-Q3_SCDPT4'!$T$81</definedName>
    <definedName name="SCDPT4_93BEGIN_19" localSheetId="1">'GFAC_2021-Q3_SCDPT4'!$U$81</definedName>
    <definedName name="SCDPT4_93BEGIN_2" localSheetId="1">'GFAC_2021-Q3_SCDPT4'!$D$81</definedName>
    <definedName name="SCDPT4_93BEGIN_20" localSheetId="1">'GFAC_2021-Q3_SCDPT4'!$V$81</definedName>
    <definedName name="SCDPT4_93BEGIN_21" localSheetId="1">'GFAC_2021-Q3_SCDPT4'!$W$81</definedName>
    <definedName name="SCDPT4_93BEGIN_22.01" localSheetId="1">'GFAC_2021-Q3_SCDPT4'!$X$81</definedName>
    <definedName name="SCDPT4_93BEGIN_22.02" localSheetId="1">'GFAC_2021-Q3_SCDPT4'!$Y$81</definedName>
    <definedName name="SCDPT4_93BEGIN_22.03" localSheetId="1">'GFAC_2021-Q3_SCDPT4'!$Z$81</definedName>
    <definedName name="SCDPT4_93BEGIN_23" localSheetId="1">'GFAC_2021-Q3_SCDPT4'!$AA$81</definedName>
    <definedName name="SCDPT4_93BEGIN_24" localSheetId="1">'GFAC_2021-Q3_SCDPT4'!$AB$81</definedName>
    <definedName name="SCDPT4_93BEGIN_25" localSheetId="1">'GFAC_2021-Q3_SCDPT4'!$AC$81</definedName>
    <definedName name="SCDPT4_93BEGIN_26" localSheetId="1">'GFAC_2021-Q3_SCDPT4'!$AD$81</definedName>
    <definedName name="SCDPT4_93BEGIN_27" localSheetId="1">'GFAC_2021-Q3_SCDPT4'!$AE$81</definedName>
    <definedName name="SCDPT4_93BEGIN_28" localSheetId="1">'GFAC_2021-Q3_SCDPT4'!$AF$81</definedName>
    <definedName name="SCDPT4_93BEGIN_3" localSheetId="1">'GFAC_2021-Q3_SCDPT4'!$E$81</definedName>
    <definedName name="SCDPT4_93BEGIN_4" localSheetId="1">'GFAC_2021-Q3_SCDPT4'!$F$81</definedName>
    <definedName name="SCDPT4_93BEGIN_5" localSheetId="1">'GFAC_2021-Q3_SCDPT4'!$G$81</definedName>
    <definedName name="SCDPT4_93BEGIN_6" localSheetId="1">'GFAC_2021-Q3_SCDPT4'!$H$81</definedName>
    <definedName name="SCDPT4_93BEGIN_7" localSheetId="1">'GFAC_2021-Q3_SCDPT4'!$I$81</definedName>
    <definedName name="SCDPT4_93BEGIN_8" localSheetId="1">'GFAC_2021-Q3_SCDPT4'!$J$81</definedName>
    <definedName name="SCDPT4_93BEGIN_9" localSheetId="1">'GFAC_2021-Q3_SCDPT4'!$K$81</definedName>
    <definedName name="SCDPT4_93ENDIN_10" localSheetId="1">'GFAC_2021-Q3_SCDPT4'!$L$83</definedName>
    <definedName name="SCDPT4_93ENDIN_11" localSheetId="1">'GFAC_2021-Q3_SCDPT4'!$M$83</definedName>
    <definedName name="SCDPT4_93ENDIN_12" localSheetId="1">'GFAC_2021-Q3_SCDPT4'!$N$83</definedName>
    <definedName name="SCDPT4_93ENDIN_13" localSheetId="1">'GFAC_2021-Q3_SCDPT4'!$O$83</definedName>
    <definedName name="SCDPT4_93ENDIN_14" localSheetId="1">'GFAC_2021-Q3_SCDPT4'!$P$83</definedName>
    <definedName name="SCDPT4_93ENDIN_15" localSheetId="1">'GFAC_2021-Q3_SCDPT4'!$Q$83</definedName>
    <definedName name="SCDPT4_93ENDIN_16" localSheetId="1">'GFAC_2021-Q3_SCDPT4'!$R$83</definedName>
    <definedName name="SCDPT4_93ENDIN_17" localSheetId="1">'GFAC_2021-Q3_SCDPT4'!$S$83</definedName>
    <definedName name="SCDPT4_93ENDIN_18" localSheetId="1">'GFAC_2021-Q3_SCDPT4'!$T$83</definedName>
    <definedName name="SCDPT4_93ENDIN_19" localSheetId="1">'GFAC_2021-Q3_SCDPT4'!$U$83</definedName>
    <definedName name="SCDPT4_93ENDIN_2" localSheetId="1">'GFAC_2021-Q3_SCDPT4'!$D$83</definedName>
    <definedName name="SCDPT4_93ENDIN_20" localSheetId="1">'GFAC_2021-Q3_SCDPT4'!$V$83</definedName>
    <definedName name="SCDPT4_93ENDIN_21" localSheetId="1">'GFAC_2021-Q3_SCDPT4'!$W$83</definedName>
    <definedName name="SCDPT4_93ENDIN_22.01" localSheetId="1">'GFAC_2021-Q3_SCDPT4'!$X$83</definedName>
    <definedName name="SCDPT4_93ENDIN_22.02" localSheetId="1">'GFAC_2021-Q3_SCDPT4'!$Y$83</definedName>
    <definedName name="SCDPT4_93ENDIN_22.03" localSheetId="1">'GFAC_2021-Q3_SCDPT4'!$Z$83</definedName>
    <definedName name="SCDPT4_93ENDIN_23" localSheetId="1">'GFAC_2021-Q3_SCDPT4'!$AA$83</definedName>
    <definedName name="SCDPT4_93ENDIN_24" localSheetId="1">'GFAC_2021-Q3_SCDPT4'!$AB$83</definedName>
    <definedName name="SCDPT4_93ENDIN_25" localSheetId="1">'GFAC_2021-Q3_SCDPT4'!$AC$83</definedName>
    <definedName name="SCDPT4_93ENDIN_26" localSheetId="1">'GFAC_2021-Q3_SCDPT4'!$AD$83</definedName>
    <definedName name="SCDPT4_93ENDIN_27" localSheetId="1">'GFAC_2021-Q3_SCDPT4'!$AE$83</definedName>
    <definedName name="SCDPT4_93ENDIN_28" localSheetId="1">'GFAC_2021-Q3_SCDPT4'!$AF$83</definedName>
    <definedName name="SCDPT4_93ENDIN_3" localSheetId="1">'GFAC_2021-Q3_SCDPT4'!$E$83</definedName>
    <definedName name="SCDPT4_93ENDIN_4" localSheetId="1">'GFAC_2021-Q3_SCDPT4'!$F$83</definedName>
    <definedName name="SCDPT4_93ENDIN_5" localSheetId="1">'GFAC_2021-Q3_SCDPT4'!$G$83</definedName>
    <definedName name="SCDPT4_93ENDIN_6" localSheetId="1">'GFAC_2021-Q3_SCDPT4'!$H$83</definedName>
    <definedName name="SCDPT4_93ENDIN_7" localSheetId="1">'GFAC_2021-Q3_SCDPT4'!$I$83</definedName>
    <definedName name="SCDPT4_93ENDIN_8" localSheetId="1">'GFAC_2021-Q3_SCDPT4'!$J$83</definedName>
    <definedName name="SCDPT4_93ENDIN_9" localSheetId="1">'GFAC_2021-Q3_SCDPT4'!$K$83</definedName>
    <definedName name="SCDPT4_9400000_Range" localSheetId="1">'GFAC_2021-Q3_SCDPT4'!$B$85:$AF$87</definedName>
    <definedName name="SCDPT4_9499999_10" localSheetId="1">'GFAC_2021-Q3_SCDPT4'!$L$88</definedName>
    <definedName name="SCDPT4_9499999_11" localSheetId="1">'GFAC_2021-Q3_SCDPT4'!$M$88</definedName>
    <definedName name="SCDPT4_9499999_12" localSheetId="1">'GFAC_2021-Q3_SCDPT4'!$N$88</definedName>
    <definedName name="SCDPT4_9499999_13" localSheetId="1">'GFAC_2021-Q3_SCDPT4'!$O$88</definedName>
    <definedName name="SCDPT4_9499999_14" localSheetId="1">'GFAC_2021-Q3_SCDPT4'!$P$88</definedName>
    <definedName name="SCDPT4_9499999_15" localSheetId="1">'GFAC_2021-Q3_SCDPT4'!$Q$88</definedName>
    <definedName name="SCDPT4_9499999_16" localSheetId="1">'GFAC_2021-Q3_SCDPT4'!$R$88</definedName>
    <definedName name="SCDPT4_9499999_17" localSheetId="1">'GFAC_2021-Q3_SCDPT4'!$S$88</definedName>
    <definedName name="SCDPT4_9499999_18" localSheetId="1">'GFAC_2021-Q3_SCDPT4'!$T$88</definedName>
    <definedName name="SCDPT4_9499999_19" localSheetId="1">'GFAC_2021-Q3_SCDPT4'!$U$88</definedName>
    <definedName name="SCDPT4_9499999_20" localSheetId="1">'GFAC_2021-Q3_SCDPT4'!$V$88</definedName>
    <definedName name="SCDPT4_9499999_7" localSheetId="1">'GFAC_2021-Q3_SCDPT4'!$I$88</definedName>
    <definedName name="SCDPT4_9499999_9" localSheetId="1">'GFAC_2021-Q3_SCDPT4'!$K$88</definedName>
    <definedName name="SCDPT4_94BEGIN_1" localSheetId="1">'GFAC_2021-Q3_SCDPT4'!$C$85</definedName>
    <definedName name="SCDPT4_94BEGIN_10" localSheetId="1">'GFAC_2021-Q3_SCDPT4'!$L$85</definedName>
    <definedName name="SCDPT4_94BEGIN_11" localSheetId="1">'GFAC_2021-Q3_SCDPT4'!$M$85</definedName>
    <definedName name="SCDPT4_94BEGIN_12" localSheetId="1">'GFAC_2021-Q3_SCDPT4'!$N$85</definedName>
    <definedName name="SCDPT4_94BEGIN_13" localSheetId="1">'GFAC_2021-Q3_SCDPT4'!$O$85</definedName>
    <definedName name="SCDPT4_94BEGIN_14" localSheetId="1">'GFAC_2021-Q3_SCDPT4'!$P$85</definedName>
    <definedName name="SCDPT4_94BEGIN_15" localSheetId="1">'GFAC_2021-Q3_SCDPT4'!$Q$85</definedName>
    <definedName name="SCDPT4_94BEGIN_16" localSheetId="1">'GFAC_2021-Q3_SCDPT4'!$R$85</definedName>
    <definedName name="SCDPT4_94BEGIN_17" localSheetId="1">'GFAC_2021-Q3_SCDPT4'!$S$85</definedName>
    <definedName name="SCDPT4_94BEGIN_18" localSheetId="1">'GFAC_2021-Q3_SCDPT4'!$T$85</definedName>
    <definedName name="SCDPT4_94BEGIN_19" localSheetId="1">'GFAC_2021-Q3_SCDPT4'!$U$85</definedName>
    <definedName name="SCDPT4_94BEGIN_2" localSheetId="1">'GFAC_2021-Q3_SCDPT4'!$D$85</definedName>
    <definedName name="SCDPT4_94BEGIN_20" localSheetId="1">'GFAC_2021-Q3_SCDPT4'!$V$85</definedName>
    <definedName name="SCDPT4_94BEGIN_21" localSheetId="1">'GFAC_2021-Q3_SCDPT4'!$W$85</definedName>
    <definedName name="SCDPT4_94BEGIN_22.01" localSheetId="1">'GFAC_2021-Q3_SCDPT4'!$X$85</definedName>
    <definedName name="SCDPT4_94BEGIN_22.02" localSheetId="1">'GFAC_2021-Q3_SCDPT4'!$Y$85</definedName>
    <definedName name="SCDPT4_94BEGIN_22.03" localSheetId="1">'GFAC_2021-Q3_SCDPT4'!$Z$85</definedName>
    <definedName name="SCDPT4_94BEGIN_23" localSheetId="1">'GFAC_2021-Q3_SCDPT4'!$AA$85</definedName>
    <definedName name="SCDPT4_94BEGIN_24" localSheetId="1">'GFAC_2021-Q3_SCDPT4'!$AB$85</definedName>
    <definedName name="SCDPT4_94BEGIN_25" localSheetId="1">'GFAC_2021-Q3_SCDPT4'!$AC$85</definedName>
    <definedName name="SCDPT4_94BEGIN_26" localSheetId="1">'GFAC_2021-Q3_SCDPT4'!$AD$85</definedName>
    <definedName name="SCDPT4_94BEGIN_27" localSheetId="1">'GFAC_2021-Q3_SCDPT4'!$AE$85</definedName>
    <definedName name="SCDPT4_94BEGIN_28" localSheetId="1">'GFAC_2021-Q3_SCDPT4'!$AF$85</definedName>
    <definedName name="SCDPT4_94BEGIN_3" localSheetId="1">'GFAC_2021-Q3_SCDPT4'!$E$85</definedName>
    <definedName name="SCDPT4_94BEGIN_4" localSheetId="1">'GFAC_2021-Q3_SCDPT4'!$F$85</definedName>
    <definedName name="SCDPT4_94BEGIN_5" localSheetId="1">'GFAC_2021-Q3_SCDPT4'!$G$85</definedName>
    <definedName name="SCDPT4_94BEGIN_6" localSheetId="1">'GFAC_2021-Q3_SCDPT4'!$H$85</definedName>
    <definedName name="SCDPT4_94BEGIN_7" localSheetId="1">'GFAC_2021-Q3_SCDPT4'!$I$85</definedName>
    <definedName name="SCDPT4_94BEGIN_8" localSheetId="1">'GFAC_2021-Q3_SCDPT4'!$J$85</definedName>
    <definedName name="SCDPT4_94BEGIN_9" localSheetId="1">'GFAC_2021-Q3_SCDPT4'!$K$85</definedName>
    <definedName name="SCDPT4_94ENDIN_10" localSheetId="1">'GFAC_2021-Q3_SCDPT4'!$L$87</definedName>
    <definedName name="SCDPT4_94ENDIN_11" localSheetId="1">'GFAC_2021-Q3_SCDPT4'!$M$87</definedName>
    <definedName name="SCDPT4_94ENDIN_12" localSheetId="1">'GFAC_2021-Q3_SCDPT4'!$N$87</definedName>
    <definedName name="SCDPT4_94ENDIN_13" localSheetId="1">'GFAC_2021-Q3_SCDPT4'!$O$87</definedName>
    <definedName name="SCDPT4_94ENDIN_14" localSheetId="1">'GFAC_2021-Q3_SCDPT4'!$P$87</definedName>
    <definedName name="SCDPT4_94ENDIN_15" localSheetId="1">'GFAC_2021-Q3_SCDPT4'!$Q$87</definedName>
    <definedName name="SCDPT4_94ENDIN_16" localSheetId="1">'GFAC_2021-Q3_SCDPT4'!$R$87</definedName>
    <definedName name="SCDPT4_94ENDIN_17" localSheetId="1">'GFAC_2021-Q3_SCDPT4'!$S$87</definedName>
    <definedName name="SCDPT4_94ENDIN_18" localSheetId="1">'GFAC_2021-Q3_SCDPT4'!$T$87</definedName>
    <definedName name="SCDPT4_94ENDIN_19" localSheetId="1">'GFAC_2021-Q3_SCDPT4'!$U$87</definedName>
    <definedName name="SCDPT4_94ENDIN_2" localSheetId="1">'GFAC_2021-Q3_SCDPT4'!$D$87</definedName>
    <definedName name="SCDPT4_94ENDIN_20" localSheetId="1">'GFAC_2021-Q3_SCDPT4'!$V$87</definedName>
    <definedName name="SCDPT4_94ENDIN_21" localSheetId="1">'GFAC_2021-Q3_SCDPT4'!$W$87</definedName>
    <definedName name="SCDPT4_94ENDIN_22.01" localSheetId="1">'GFAC_2021-Q3_SCDPT4'!$X$87</definedName>
    <definedName name="SCDPT4_94ENDIN_22.02" localSheetId="1">'GFAC_2021-Q3_SCDPT4'!$Y$87</definedName>
    <definedName name="SCDPT4_94ENDIN_22.03" localSheetId="1">'GFAC_2021-Q3_SCDPT4'!$Z$87</definedName>
    <definedName name="SCDPT4_94ENDIN_23" localSheetId="1">'GFAC_2021-Q3_SCDPT4'!$AA$87</definedName>
    <definedName name="SCDPT4_94ENDIN_24" localSheetId="1">'GFAC_2021-Q3_SCDPT4'!$AB$87</definedName>
    <definedName name="SCDPT4_94ENDIN_25" localSheetId="1">'GFAC_2021-Q3_SCDPT4'!$AC$87</definedName>
    <definedName name="SCDPT4_94ENDIN_26" localSheetId="1">'GFAC_2021-Q3_SCDPT4'!$AD$87</definedName>
    <definedName name="SCDPT4_94ENDIN_27" localSheetId="1">'GFAC_2021-Q3_SCDPT4'!$AE$87</definedName>
    <definedName name="SCDPT4_94ENDIN_28" localSheetId="1">'GFAC_2021-Q3_SCDPT4'!$AF$87</definedName>
    <definedName name="SCDPT4_94ENDIN_3" localSheetId="1">'GFAC_2021-Q3_SCDPT4'!$E$87</definedName>
    <definedName name="SCDPT4_94ENDIN_4" localSheetId="1">'GFAC_2021-Q3_SCDPT4'!$F$87</definedName>
    <definedName name="SCDPT4_94ENDIN_5" localSheetId="1">'GFAC_2021-Q3_SCDPT4'!$G$87</definedName>
    <definedName name="SCDPT4_94ENDIN_6" localSheetId="1">'GFAC_2021-Q3_SCDPT4'!$H$87</definedName>
    <definedName name="SCDPT4_94ENDIN_7" localSheetId="1">'GFAC_2021-Q3_SCDPT4'!$I$87</definedName>
    <definedName name="SCDPT4_94ENDIN_8" localSheetId="1">'GFAC_2021-Q3_SCDPT4'!$J$87</definedName>
    <definedName name="SCDPT4_94ENDIN_9" localSheetId="1">'GFAC_2021-Q3_SCDPT4'!$K$87</definedName>
    <definedName name="SCDPT4_9500000_Range" localSheetId="1">'GFAC_2021-Q3_SCDPT4'!$B$89:$AF$91</definedName>
    <definedName name="SCDPT4_9599999_10" localSheetId="1">'GFAC_2021-Q3_SCDPT4'!$L$92</definedName>
    <definedName name="SCDPT4_9599999_11" localSheetId="1">'GFAC_2021-Q3_SCDPT4'!$M$92</definedName>
    <definedName name="SCDPT4_9599999_12" localSheetId="1">'GFAC_2021-Q3_SCDPT4'!$N$92</definedName>
    <definedName name="SCDPT4_9599999_13" localSheetId="1">'GFAC_2021-Q3_SCDPT4'!$O$92</definedName>
    <definedName name="SCDPT4_9599999_14" localSheetId="1">'GFAC_2021-Q3_SCDPT4'!$P$92</definedName>
    <definedName name="SCDPT4_9599999_15" localSheetId="1">'GFAC_2021-Q3_SCDPT4'!$Q$92</definedName>
    <definedName name="SCDPT4_9599999_16" localSheetId="1">'GFAC_2021-Q3_SCDPT4'!$R$92</definedName>
    <definedName name="SCDPT4_9599999_17" localSheetId="1">'GFAC_2021-Q3_SCDPT4'!$S$92</definedName>
    <definedName name="SCDPT4_9599999_18" localSheetId="1">'GFAC_2021-Q3_SCDPT4'!$T$92</definedName>
    <definedName name="SCDPT4_9599999_19" localSheetId="1">'GFAC_2021-Q3_SCDPT4'!$U$92</definedName>
    <definedName name="SCDPT4_9599999_20" localSheetId="1">'GFAC_2021-Q3_SCDPT4'!$V$92</definedName>
    <definedName name="SCDPT4_9599999_7" localSheetId="1">'GFAC_2021-Q3_SCDPT4'!$I$92</definedName>
    <definedName name="SCDPT4_9599999_9" localSheetId="1">'GFAC_2021-Q3_SCDPT4'!$K$92</definedName>
    <definedName name="SCDPT4_95BEGIN_1" localSheetId="1">'GFAC_2021-Q3_SCDPT4'!$C$89</definedName>
    <definedName name="SCDPT4_95BEGIN_10" localSheetId="1">'GFAC_2021-Q3_SCDPT4'!$L$89</definedName>
    <definedName name="SCDPT4_95BEGIN_11" localSheetId="1">'GFAC_2021-Q3_SCDPT4'!$M$89</definedName>
    <definedName name="SCDPT4_95BEGIN_12" localSheetId="1">'GFAC_2021-Q3_SCDPT4'!$N$89</definedName>
    <definedName name="SCDPT4_95BEGIN_13" localSheetId="1">'GFAC_2021-Q3_SCDPT4'!$O$89</definedName>
    <definedName name="SCDPT4_95BEGIN_14" localSheetId="1">'GFAC_2021-Q3_SCDPT4'!$P$89</definedName>
    <definedName name="SCDPT4_95BEGIN_15" localSheetId="1">'GFAC_2021-Q3_SCDPT4'!$Q$89</definedName>
    <definedName name="SCDPT4_95BEGIN_16" localSheetId="1">'GFAC_2021-Q3_SCDPT4'!$R$89</definedName>
    <definedName name="SCDPT4_95BEGIN_17" localSheetId="1">'GFAC_2021-Q3_SCDPT4'!$S$89</definedName>
    <definedName name="SCDPT4_95BEGIN_18" localSheetId="1">'GFAC_2021-Q3_SCDPT4'!$T$89</definedName>
    <definedName name="SCDPT4_95BEGIN_19" localSheetId="1">'GFAC_2021-Q3_SCDPT4'!$U$89</definedName>
    <definedName name="SCDPT4_95BEGIN_2" localSheetId="1">'GFAC_2021-Q3_SCDPT4'!$D$89</definedName>
    <definedName name="SCDPT4_95BEGIN_20" localSheetId="1">'GFAC_2021-Q3_SCDPT4'!$V$89</definedName>
    <definedName name="SCDPT4_95BEGIN_21" localSheetId="1">'GFAC_2021-Q3_SCDPT4'!$W$89</definedName>
    <definedName name="SCDPT4_95BEGIN_22.01" localSheetId="1">'GFAC_2021-Q3_SCDPT4'!$X$89</definedName>
    <definedName name="SCDPT4_95BEGIN_22.02" localSheetId="1">'GFAC_2021-Q3_SCDPT4'!$Y$89</definedName>
    <definedName name="SCDPT4_95BEGIN_22.03" localSheetId="1">'GFAC_2021-Q3_SCDPT4'!$Z$89</definedName>
    <definedName name="SCDPT4_95BEGIN_23" localSheetId="1">'GFAC_2021-Q3_SCDPT4'!$AA$89</definedName>
    <definedName name="SCDPT4_95BEGIN_24" localSheetId="1">'GFAC_2021-Q3_SCDPT4'!$AB$89</definedName>
    <definedName name="SCDPT4_95BEGIN_25" localSheetId="1">'GFAC_2021-Q3_SCDPT4'!$AC$89</definedName>
    <definedName name="SCDPT4_95BEGIN_26" localSheetId="1">'GFAC_2021-Q3_SCDPT4'!$AD$89</definedName>
    <definedName name="SCDPT4_95BEGIN_27" localSheetId="1">'GFAC_2021-Q3_SCDPT4'!$AE$89</definedName>
    <definedName name="SCDPT4_95BEGIN_28" localSheetId="1">'GFAC_2021-Q3_SCDPT4'!$AF$89</definedName>
    <definedName name="SCDPT4_95BEGIN_3" localSheetId="1">'GFAC_2021-Q3_SCDPT4'!$E$89</definedName>
    <definedName name="SCDPT4_95BEGIN_4" localSheetId="1">'GFAC_2021-Q3_SCDPT4'!$F$89</definedName>
    <definedName name="SCDPT4_95BEGIN_5" localSheetId="1">'GFAC_2021-Q3_SCDPT4'!$G$89</definedName>
    <definedName name="SCDPT4_95BEGIN_6" localSheetId="1">'GFAC_2021-Q3_SCDPT4'!$H$89</definedName>
    <definedName name="SCDPT4_95BEGIN_7" localSheetId="1">'GFAC_2021-Q3_SCDPT4'!$I$89</definedName>
    <definedName name="SCDPT4_95BEGIN_8" localSheetId="1">'GFAC_2021-Q3_SCDPT4'!$J$89</definedName>
    <definedName name="SCDPT4_95BEGIN_9" localSheetId="1">'GFAC_2021-Q3_SCDPT4'!$K$89</definedName>
    <definedName name="SCDPT4_95ENDIN_10" localSheetId="1">'GFAC_2021-Q3_SCDPT4'!$L$91</definedName>
    <definedName name="SCDPT4_95ENDIN_11" localSheetId="1">'GFAC_2021-Q3_SCDPT4'!$M$91</definedName>
    <definedName name="SCDPT4_95ENDIN_12" localSheetId="1">'GFAC_2021-Q3_SCDPT4'!$N$91</definedName>
    <definedName name="SCDPT4_95ENDIN_13" localSheetId="1">'GFAC_2021-Q3_SCDPT4'!$O$91</definedName>
    <definedName name="SCDPT4_95ENDIN_14" localSheetId="1">'GFAC_2021-Q3_SCDPT4'!$P$91</definedName>
    <definedName name="SCDPT4_95ENDIN_15" localSheetId="1">'GFAC_2021-Q3_SCDPT4'!$Q$91</definedName>
    <definedName name="SCDPT4_95ENDIN_16" localSheetId="1">'GFAC_2021-Q3_SCDPT4'!$R$91</definedName>
    <definedName name="SCDPT4_95ENDIN_17" localSheetId="1">'GFAC_2021-Q3_SCDPT4'!$S$91</definedName>
    <definedName name="SCDPT4_95ENDIN_18" localSheetId="1">'GFAC_2021-Q3_SCDPT4'!$T$91</definedName>
    <definedName name="SCDPT4_95ENDIN_19" localSheetId="1">'GFAC_2021-Q3_SCDPT4'!$U$91</definedName>
    <definedName name="SCDPT4_95ENDIN_2" localSheetId="1">'GFAC_2021-Q3_SCDPT4'!$D$91</definedName>
    <definedName name="SCDPT4_95ENDIN_20" localSheetId="1">'GFAC_2021-Q3_SCDPT4'!$V$91</definedName>
    <definedName name="SCDPT4_95ENDIN_21" localSheetId="1">'GFAC_2021-Q3_SCDPT4'!$W$91</definedName>
    <definedName name="SCDPT4_95ENDIN_22.01" localSheetId="1">'GFAC_2021-Q3_SCDPT4'!$X$91</definedName>
    <definedName name="SCDPT4_95ENDIN_22.02" localSheetId="1">'GFAC_2021-Q3_SCDPT4'!$Y$91</definedName>
    <definedName name="SCDPT4_95ENDIN_22.03" localSheetId="1">'GFAC_2021-Q3_SCDPT4'!$Z$91</definedName>
    <definedName name="SCDPT4_95ENDIN_23" localSheetId="1">'GFAC_2021-Q3_SCDPT4'!$AA$91</definedName>
    <definedName name="SCDPT4_95ENDIN_24" localSheetId="1">'GFAC_2021-Q3_SCDPT4'!$AB$91</definedName>
    <definedName name="SCDPT4_95ENDIN_25" localSheetId="1">'GFAC_2021-Q3_SCDPT4'!$AC$91</definedName>
    <definedName name="SCDPT4_95ENDIN_26" localSheetId="1">'GFAC_2021-Q3_SCDPT4'!$AD$91</definedName>
    <definedName name="SCDPT4_95ENDIN_27" localSheetId="1">'GFAC_2021-Q3_SCDPT4'!$AE$91</definedName>
    <definedName name="SCDPT4_95ENDIN_28" localSheetId="1">'GFAC_2021-Q3_SCDPT4'!$AF$91</definedName>
    <definedName name="SCDPT4_95ENDIN_3" localSheetId="1">'GFAC_2021-Q3_SCDPT4'!$E$91</definedName>
    <definedName name="SCDPT4_95ENDIN_4" localSheetId="1">'GFAC_2021-Q3_SCDPT4'!$F$91</definedName>
    <definedName name="SCDPT4_95ENDIN_5" localSheetId="1">'GFAC_2021-Q3_SCDPT4'!$G$91</definedName>
    <definedName name="SCDPT4_95ENDIN_6" localSheetId="1">'GFAC_2021-Q3_SCDPT4'!$H$91</definedName>
    <definedName name="SCDPT4_95ENDIN_7" localSheetId="1">'GFAC_2021-Q3_SCDPT4'!$I$91</definedName>
    <definedName name="SCDPT4_95ENDIN_8" localSheetId="1">'GFAC_2021-Q3_SCDPT4'!$J$91</definedName>
    <definedName name="SCDPT4_95ENDIN_9" localSheetId="1">'GFAC_2021-Q3_SCDPT4'!$K$91</definedName>
    <definedName name="SCDPT4_9600000_Range" localSheetId="1">'GFAC_2021-Q3_SCDPT4'!$B$93:$AF$95</definedName>
    <definedName name="SCDPT4_9699999_10" localSheetId="1">'GFAC_2021-Q3_SCDPT4'!$L$96</definedName>
    <definedName name="SCDPT4_9699999_11" localSheetId="1">'GFAC_2021-Q3_SCDPT4'!$M$96</definedName>
    <definedName name="SCDPT4_9699999_12" localSheetId="1">'GFAC_2021-Q3_SCDPT4'!$N$96</definedName>
    <definedName name="SCDPT4_9699999_13" localSheetId="1">'GFAC_2021-Q3_SCDPT4'!$O$96</definedName>
    <definedName name="SCDPT4_9699999_14" localSheetId="1">'GFAC_2021-Q3_SCDPT4'!$P$96</definedName>
    <definedName name="SCDPT4_9699999_15" localSheetId="1">'GFAC_2021-Q3_SCDPT4'!$Q$96</definedName>
    <definedName name="SCDPT4_9699999_16" localSheetId="1">'GFAC_2021-Q3_SCDPT4'!$R$96</definedName>
    <definedName name="SCDPT4_9699999_17" localSheetId="1">'GFAC_2021-Q3_SCDPT4'!$S$96</definedName>
    <definedName name="SCDPT4_9699999_18" localSheetId="1">'GFAC_2021-Q3_SCDPT4'!$T$96</definedName>
    <definedName name="SCDPT4_9699999_19" localSheetId="1">'GFAC_2021-Q3_SCDPT4'!$U$96</definedName>
    <definedName name="SCDPT4_9699999_20" localSheetId="1">'GFAC_2021-Q3_SCDPT4'!$V$96</definedName>
    <definedName name="SCDPT4_9699999_7" localSheetId="1">'GFAC_2021-Q3_SCDPT4'!$I$96</definedName>
    <definedName name="SCDPT4_9699999_9" localSheetId="1">'GFAC_2021-Q3_SCDPT4'!$K$96</definedName>
    <definedName name="SCDPT4_96BEGIN_1" localSheetId="1">'GFAC_2021-Q3_SCDPT4'!$C$93</definedName>
    <definedName name="SCDPT4_96BEGIN_10" localSheetId="1">'GFAC_2021-Q3_SCDPT4'!$L$93</definedName>
    <definedName name="SCDPT4_96BEGIN_11" localSheetId="1">'GFAC_2021-Q3_SCDPT4'!$M$93</definedName>
    <definedName name="SCDPT4_96BEGIN_12" localSheetId="1">'GFAC_2021-Q3_SCDPT4'!$N$93</definedName>
    <definedName name="SCDPT4_96BEGIN_13" localSheetId="1">'GFAC_2021-Q3_SCDPT4'!$O$93</definedName>
    <definedName name="SCDPT4_96BEGIN_14" localSheetId="1">'GFAC_2021-Q3_SCDPT4'!$P$93</definedName>
    <definedName name="SCDPT4_96BEGIN_15" localSheetId="1">'GFAC_2021-Q3_SCDPT4'!$Q$93</definedName>
    <definedName name="SCDPT4_96BEGIN_16" localSheetId="1">'GFAC_2021-Q3_SCDPT4'!$R$93</definedName>
    <definedName name="SCDPT4_96BEGIN_17" localSheetId="1">'GFAC_2021-Q3_SCDPT4'!$S$93</definedName>
    <definedName name="SCDPT4_96BEGIN_18" localSheetId="1">'GFAC_2021-Q3_SCDPT4'!$T$93</definedName>
    <definedName name="SCDPT4_96BEGIN_19" localSheetId="1">'GFAC_2021-Q3_SCDPT4'!$U$93</definedName>
    <definedName name="SCDPT4_96BEGIN_2" localSheetId="1">'GFAC_2021-Q3_SCDPT4'!$D$93</definedName>
    <definedName name="SCDPT4_96BEGIN_20" localSheetId="1">'GFAC_2021-Q3_SCDPT4'!$V$93</definedName>
    <definedName name="SCDPT4_96BEGIN_21" localSheetId="1">'GFAC_2021-Q3_SCDPT4'!$W$93</definedName>
    <definedName name="SCDPT4_96BEGIN_22.01" localSheetId="1">'GFAC_2021-Q3_SCDPT4'!$X$93</definedName>
    <definedName name="SCDPT4_96BEGIN_22.02" localSheetId="1">'GFAC_2021-Q3_SCDPT4'!$Y$93</definedName>
    <definedName name="SCDPT4_96BEGIN_22.03" localSheetId="1">'GFAC_2021-Q3_SCDPT4'!$Z$93</definedName>
    <definedName name="SCDPT4_96BEGIN_23" localSheetId="1">'GFAC_2021-Q3_SCDPT4'!$AA$93</definedName>
    <definedName name="SCDPT4_96BEGIN_24" localSheetId="1">'GFAC_2021-Q3_SCDPT4'!$AB$93</definedName>
    <definedName name="SCDPT4_96BEGIN_25" localSheetId="1">'GFAC_2021-Q3_SCDPT4'!$AC$93</definedName>
    <definedName name="SCDPT4_96BEGIN_26" localSheetId="1">'GFAC_2021-Q3_SCDPT4'!$AD$93</definedName>
    <definedName name="SCDPT4_96BEGIN_27" localSheetId="1">'GFAC_2021-Q3_SCDPT4'!$AE$93</definedName>
    <definedName name="SCDPT4_96BEGIN_28" localSheetId="1">'GFAC_2021-Q3_SCDPT4'!$AF$93</definedName>
    <definedName name="SCDPT4_96BEGIN_3" localSheetId="1">'GFAC_2021-Q3_SCDPT4'!$E$93</definedName>
    <definedName name="SCDPT4_96BEGIN_4" localSheetId="1">'GFAC_2021-Q3_SCDPT4'!$F$93</definedName>
    <definedName name="SCDPT4_96BEGIN_5" localSheetId="1">'GFAC_2021-Q3_SCDPT4'!$G$93</definedName>
    <definedName name="SCDPT4_96BEGIN_6" localSheetId="1">'GFAC_2021-Q3_SCDPT4'!$H$93</definedName>
    <definedName name="SCDPT4_96BEGIN_7" localSheetId="1">'GFAC_2021-Q3_SCDPT4'!$I$93</definedName>
    <definedName name="SCDPT4_96BEGIN_8" localSheetId="1">'GFAC_2021-Q3_SCDPT4'!$J$93</definedName>
    <definedName name="SCDPT4_96BEGIN_9" localSheetId="1">'GFAC_2021-Q3_SCDPT4'!$K$93</definedName>
    <definedName name="SCDPT4_96ENDIN_10" localSheetId="1">'GFAC_2021-Q3_SCDPT4'!$L$95</definedName>
    <definedName name="SCDPT4_96ENDIN_11" localSheetId="1">'GFAC_2021-Q3_SCDPT4'!$M$95</definedName>
    <definedName name="SCDPT4_96ENDIN_12" localSheetId="1">'GFAC_2021-Q3_SCDPT4'!$N$95</definedName>
    <definedName name="SCDPT4_96ENDIN_13" localSheetId="1">'GFAC_2021-Q3_SCDPT4'!$O$95</definedName>
    <definedName name="SCDPT4_96ENDIN_14" localSheetId="1">'GFAC_2021-Q3_SCDPT4'!$P$95</definedName>
    <definedName name="SCDPT4_96ENDIN_15" localSheetId="1">'GFAC_2021-Q3_SCDPT4'!$Q$95</definedName>
    <definedName name="SCDPT4_96ENDIN_16" localSheetId="1">'GFAC_2021-Q3_SCDPT4'!$R$95</definedName>
    <definedName name="SCDPT4_96ENDIN_17" localSheetId="1">'GFAC_2021-Q3_SCDPT4'!$S$95</definedName>
    <definedName name="SCDPT4_96ENDIN_18" localSheetId="1">'GFAC_2021-Q3_SCDPT4'!$T$95</definedName>
    <definedName name="SCDPT4_96ENDIN_19" localSheetId="1">'GFAC_2021-Q3_SCDPT4'!$U$95</definedName>
    <definedName name="SCDPT4_96ENDIN_2" localSheetId="1">'GFAC_2021-Q3_SCDPT4'!$D$95</definedName>
    <definedName name="SCDPT4_96ENDIN_20" localSheetId="1">'GFAC_2021-Q3_SCDPT4'!$V$95</definedName>
    <definedName name="SCDPT4_96ENDIN_21" localSheetId="1">'GFAC_2021-Q3_SCDPT4'!$W$95</definedName>
    <definedName name="SCDPT4_96ENDIN_22.01" localSheetId="1">'GFAC_2021-Q3_SCDPT4'!$X$95</definedName>
    <definedName name="SCDPT4_96ENDIN_22.02" localSheetId="1">'GFAC_2021-Q3_SCDPT4'!$Y$95</definedName>
    <definedName name="SCDPT4_96ENDIN_22.03" localSheetId="1">'GFAC_2021-Q3_SCDPT4'!$Z$95</definedName>
    <definedName name="SCDPT4_96ENDIN_23" localSheetId="1">'GFAC_2021-Q3_SCDPT4'!$AA$95</definedName>
    <definedName name="SCDPT4_96ENDIN_24" localSheetId="1">'GFAC_2021-Q3_SCDPT4'!$AB$95</definedName>
    <definedName name="SCDPT4_96ENDIN_25" localSheetId="1">'GFAC_2021-Q3_SCDPT4'!$AC$95</definedName>
    <definedName name="SCDPT4_96ENDIN_26" localSheetId="1">'GFAC_2021-Q3_SCDPT4'!$AD$95</definedName>
    <definedName name="SCDPT4_96ENDIN_27" localSheetId="1">'GFAC_2021-Q3_SCDPT4'!$AE$95</definedName>
    <definedName name="SCDPT4_96ENDIN_28" localSheetId="1">'GFAC_2021-Q3_SCDPT4'!$AF$95</definedName>
    <definedName name="SCDPT4_96ENDIN_3" localSheetId="1">'GFAC_2021-Q3_SCDPT4'!$E$95</definedName>
    <definedName name="SCDPT4_96ENDIN_4" localSheetId="1">'GFAC_2021-Q3_SCDPT4'!$F$95</definedName>
    <definedName name="SCDPT4_96ENDIN_5" localSheetId="1">'GFAC_2021-Q3_SCDPT4'!$G$95</definedName>
    <definedName name="SCDPT4_96ENDIN_6" localSheetId="1">'GFAC_2021-Q3_SCDPT4'!$H$95</definedName>
    <definedName name="SCDPT4_96ENDIN_7" localSheetId="1">'GFAC_2021-Q3_SCDPT4'!$I$95</definedName>
    <definedName name="SCDPT4_96ENDIN_8" localSheetId="1">'GFAC_2021-Q3_SCDPT4'!$J$95</definedName>
    <definedName name="SCDPT4_96ENDIN_9" localSheetId="1">'GFAC_2021-Q3_SCDPT4'!$K$95</definedName>
    <definedName name="SCDPT4_9799997_10" localSheetId="1">'GFAC_2021-Q3_SCDPT4'!$L$97</definedName>
    <definedName name="SCDPT4_9799997_11" localSheetId="1">'GFAC_2021-Q3_SCDPT4'!$M$97</definedName>
    <definedName name="SCDPT4_9799997_12" localSheetId="1">'GFAC_2021-Q3_SCDPT4'!$N$97</definedName>
    <definedName name="SCDPT4_9799997_13" localSheetId="1">'GFAC_2021-Q3_SCDPT4'!$O$97</definedName>
    <definedName name="SCDPT4_9799997_14" localSheetId="1">'GFAC_2021-Q3_SCDPT4'!$P$97</definedName>
    <definedName name="SCDPT4_9799997_15" localSheetId="1">'GFAC_2021-Q3_SCDPT4'!$Q$97</definedName>
    <definedName name="SCDPT4_9799997_16" localSheetId="1">'GFAC_2021-Q3_SCDPT4'!$R$97</definedName>
    <definedName name="SCDPT4_9799997_17" localSheetId="1">'GFAC_2021-Q3_SCDPT4'!$S$97</definedName>
    <definedName name="SCDPT4_9799997_18" localSheetId="1">'GFAC_2021-Q3_SCDPT4'!$T$97</definedName>
    <definedName name="SCDPT4_9799997_19" localSheetId="1">'GFAC_2021-Q3_SCDPT4'!$U$97</definedName>
    <definedName name="SCDPT4_9799997_20" localSheetId="1">'GFAC_2021-Q3_SCDPT4'!$V$97</definedName>
    <definedName name="SCDPT4_9799997_7" localSheetId="1">'GFAC_2021-Q3_SCDPT4'!$I$97</definedName>
    <definedName name="SCDPT4_9799997_9" localSheetId="1">'GFAC_2021-Q3_SCDPT4'!$K$97</definedName>
    <definedName name="SCDPT4_9799999_10" localSheetId="1">'GFAC_2021-Q3_SCDPT4'!$L$99</definedName>
    <definedName name="SCDPT4_9799999_11" localSheetId="1">'GFAC_2021-Q3_SCDPT4'!$M$99</definedName>
    <definedName name="SCDPT4_9799999_12" localSheetId="1">'GFAC_2021-Q3_SCDPT4'!$N$99</definedName>
    <definedName name="SCDPT4_9799999_13" localSheetId="1">'GFAC_2021-Q3_SCDPT4'!$O$99</definedName>
    <definedName name="SCDPT4_9799999_14" localSheetId="1">'GFAC_2021-Q3_SCDPT4'!$P$99</definedName>
    <definedName name="SCDPT4_9799999_15" localSheetId="1">'GFAC_2021-Q3_SCDPT4'!$Q$99</definedName>
    <definedName name="SCDPT4_9799999_16" localSheetId="1">'GFAC_2021-Q3_SCDPT4'!$R$99</definedName>
    <definedName name="SCDPT4_9799999_17" localSheetId="1">'GFAC_2021-Q3_SCDPT4'!$S$99</definedName>
    <definedName name="SCDPT4_9799999_18" localSheetId="1">'GFAC_2021-Q3_SCDPT4'!$T$99</definedName>
    <definedName name="SCDPT4_9799999_19" localSheetId="1">'GFAC_2021-Q3_SCDPT4'!$U$99</definedName>
    <definedName name="SCDPT4_9799999_20" localSheetId="1">'GFAC_2021-Q3_SCDPT4'!$V$99</definedName>
    <definedName name="SCDPT4_9799999_7" localSheetId="1">'GFAC_2021-Q3_SCDPT4'!$I$99</definedName>
    <definedName name="SCDPT4_9799999_9" localSheetId="1">'GFAC_2021-Q3_SCDPT4'!$K$99</definedName>
    <definedName name="SCDPT4_9899999_10" localSheetId="1">'GFAC_2021-Q3_SCDPT4'!$L$100</definedName>
    <definedName name="SCDPT4_9899999_11" localSheetId="1">'GFAC_2021-Q3_SCDPT4'!$M$100</definedName>
    <definedName name="SCDPT4_9899999_12" localSheetId="1">'GFAC_2021-Q3_SCDPT4'!$N$100</definedName>
    <definedName name="SCDPT4_9899999_13" localSheetId="1">'GFAC_2021-Q3_SCDPT4'!$O$100</definedName>
    <definedName name="SCDPT4_9899999_14" localSheetId="1">'GFAC_2021-Q3_SCDPT4'!$P$100</definedName>
    <definedName name="SCDPT4_9899999_15" localSheetId="1">'GFAC_2021-Q3_SCDPT4'!$Q$100</definedName>
    <definedName name="SCDPT4_9899999_16" localSheetId="1">'GFAC_2021-Q3_SCDPT4'!$R$100</definedName>
    <definedName name="SCDPT4_9899999_17" localSheetId="1">'GFAC_2021-Q3_SCDPT4'!$S$100</definedName>
    <definedName name="SCDPT4_9899999_18" localSheetId="1">'GFAC_2021-Q3_SCDPT4'!$T$100</definedName>
    <definedName name="SCDPT4_9899999_19" localSheetId="1">'GFAC_2021-Q3_SCDPT4'!$U$100</definedName>
    <definedName name="SCDPT4_9899999_20" localSheetId="1">'GFAC_2021-Q3_SCDPT4'!$V$100</definedName>
    <definedName name="SCDPT4_9899999_7" localSheetId="1">'GFAC_2021-Q3_SCDPT4'!$I$100</definedName>
    <definedName name="SCDPT4_9899999_9" localSheetId="1">'GFAC_2021-Q3_SCDPT4'!$K$100</definedName>
    <definedName name="SCDPT4_9999999_10" localSheetId="1">'GFAC_2021-Q3_SCDPT4'!$L$101</definedName>
    <definedName name="SCDPT4_9999999_11" localSheetId="1">'GFAC_2021-Q3_SCDPT4'!$M$101</definedName>
    <definedName name="SCDPT4_9999999_12" localSheetId="1">'GFAC_2021-Q3_SCDPT4'!$N$101</definedName>
    <definedName name="SCDPT4_9999999_13" localSheetId="1">'GFAC_2021-Q3_SCDPT4'!$O$101</definedName>
    <definedName name="SCDPT4_9999999_14" localSheetId="1">'GFAC_2021-Q3_SCDPT4'!$P$101</definedName>
    <definedName name="SCDPT4_9999999_15" localSheetId="1">'GFAC_2021-Q3_SCDPT4'!$Q$101</definedName>
    <definedName name="SCDPT4_9999999_16" localSheetId="1">'GFAC_2021-Q3_SCDPT4'!$R$101</definedName>
    <definedName name="SCDPT4_9999999_17" localSheetId="1">'GFAC_2021-Q3_SCDPT4'!$S$101</definedName>
    <definedName name="SCDPT4_9999999_18" localSheetId="1">'GFAC_2021-Q3_SCDPT4'!$T$101</definedName>
    <definedName name="SCDPT4_9999999_19" localSheetId="1">'GFAC_2021-Q3_SCDPT4'!$U$101</definedName>
    <definedName name="SCDPT4_9999999_20" localSheetId="1">'GFAC_2021-Q3_SCDPT4'!$V$101</definedName>
    <definedName name="SCDPT4_9999999_7" localSheetId="1">'GFAC_2021-Q3_SCDPT4'!$I$101</definedName>
    <definedName name="SCDPT4_9999999_9" localSheetId="1">'GFAC_2021-Q3_SCDPT4'!$K$101</definedName>
    <definedName name="Wings_Company_ID" localSheetId="0">'GFAC_2021-Q3_SCDPT3'!$C$2</definedName>
    <definedName name="Wings_Company_ID" localSheetId="1">'GFAC_2021-Q3_SCDPT4'!$C$2</definedName>
    <definedName name="WINGS_Identifier_ID" localSheetId="0">'GFAC_2021-Q3_SCDPT3'!$E$2</definedName>
    <definedName name="WINGS_Identifier_ID" localSheetId="1">'GFAC_2021-Q3_SCDPT4'!$E$2</definedName>
    <definedName name="Wings_IdentTable_ID" localSheetId="0">'GFAC_2021-Q3_SCDPT3'!$F$2</definedName>
    <definedName name="Wings_IdentTable_ID" localSheetId="1">'GFAC_2021-Q3_SCDPT4'!$F$2</definedName>
    <definedName name="Wings_Statement_ID" localSheetId="0">'GFAC_2021-Q3_SCDPT3'!$D$2</definedName>
    <definedName name="Wings_Statement_ID" localSheetId="1">'GFAC_2021-Q3_SCDPT4'!$D$2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6" i="2" l="1"/>
  <c r="U96" i="2"/>
  <c r="T96" i="2"/>
  <c r="S96" i="2"/>
  <c r="R96" i="2"/>
  <c r="Q96" i="2"/>
  <c r="P96" i="2"/>
  <c r="O96" i="2"/>
  <c r="N96" i="2"/>
  <c r="M96" i="2"/>
  <c r="L96" i="2"/>
  <c r="K96" i="2"/>
  <c r="I96" i="2"/>
  <c r="V92" i="2"/>
  <c r="U92" i="2"/>
  <c r="T92" i="2"/>
  <c r="S92" i="2"/>
  <c r="R92" i="2"/>
  <c r="Q92" i="2"/>
  <c r="P92" i="2"/>
  <c r="O92" i="2"/>
  <c r="N92" i="2"/>
  <c r="M92" i="2"/>
  <c r="L92" i="2"/>
  <c r="K92" i="2"/>
  <c r="I92" i="2"/>
  <c r="V88" i="2"/>
  <c r="U88" i="2"/>
  <c r="T88" i="2"/>
  <c r="S88" i="2"/>
  <c r="R88" i="2"/>
  <c r="Q88" i="2"/>
  <c r="P88" i="2"/>
  <c r="O88" i="2"/>
  <c r="N88" i="2"/>
  <c r="M88" i="2"/>
  <c r="L88" i="2"/>
  <c r="K88" i="2"/>
  <c r="I88" i="2"/>
  <c r="V84" i="2"/>
  <c r="V97" i="2" s="1"/>
  <c r="V99" i="2" s="1"/>
  <c r="U84" i="2"/>
  <c r="T84" i="2"/>
  <c r="S84" i="2"/>
  <c r="R84" i="2"/>
  <c r="R97" i="2" s="1"/>
  <c r="R99" i="2" s="1"/>
  <c r="Q84" i="2"/>
  <c r="P84" i="2"/>
  <c r="O84" i="2"/>
  <c r="N84" i="2"/>
  <c r="N97" i="2" s="1"/>
  <c r="N99" i="2" s="1"/>
  <c r="M84" i="2"/>
  <c r="L84" i="2"/>
  <c r="K84" i="2"/>
  <c r="I84" i="2"/>
  <c r="I97" i="2" s="1"/>
  <c r="I99" i="2" s="1"/>
  <c r="V80" i="2"/>
  <c r="U80" i="2"/>
  <c r="T80" i="2"/>
  <c r="S80" i="2"/>
  <c r="R80" i="2"/>
  <c r="Q80" i="2"/>
  <c r="P80" i="2"/>
  <c r="O80" i="2"/>
  <c r="N80" i="2"/>
  <c r="M80" i="2"/>
  <c r="L80" i="2"/>
  <c r="K80" i="2"/>
  <c r="I80" i="2"/>
  <c r="V76" i="2"/>
  <c r="U76" i="2"/>
  <c r="T76" i="2"/>
  <c r="S76" i="2"/>
  <c r="R76" i="2"/>
  <c r="Q76" i="2"/>
  <c r="P76" i="2"/>
  <c r="O76" i="2"/>
  <c r="N76" i="2"/>
  <c r="M76" i="2"/>
  <c r="L76" i="2"/>
  <c r="K76" i="2"/>
  <c r="I76" i="2"/>
  <c r="V72" i="2"/>
  <c r="U72" i="2"/>
  <c r="U97" i="2" s="1"/>
  <c r="U99" i="2" s="1"/>
  <c r="T72" i="2"/>
  <c r="T97" i="2" s="1"/>
  <c r="T99" i="2" s="1"/>
  <c r="S72" i="2"/>
  <c r="S97" i="2" s="1"/>
  <c r="S99" i="2" s="1"/>
  <c r="R72" i="2"/>
  <c r="Q72" i="2"/>
  <c r="Q97" i="2" s="1"/>
  <c r="Q99" i="2" s="1"/>
  <c r="P72" i="2"/>
  <c r="P97" i="2" s="1"/>
  <c r="P99" i="2" s="1"/>
  <c r="O72" i="2"/>
  <c r="O97" i="2" s="1"/>
  <c r="O99" i="2" s="1"/>
  <c r="N72" i="2"/>
  <c r="M72" i="2"/>
  <c r="M97" i="2" s="1"/>
  <c r="M99" i="2" s="1"/>
  <c r="L72" i="2"/>
  <c r="L97" i="2" s="1"/>
  <c r="L99" i="2" s="1"/>
  <c r="K72" i="2"/>
  <c r="K97" i="2" s="1"/>
  <c r="K99" i="2" s="1"/>
  <c r="I72" i="2"/>
  <c r="V65" i="2"/>
  <c r="U65" i="2"/>
  <c r="T65" i="2"/>
  <c r="S65" i="2"/>
  <c r="R65" i="2"/>
  <c r="Q65" i="2"/>
  <c r="P65" i="2"/>
  <c r="O65" i="2"/>
  <c r="N65" i="2"/>
  <c r="M65" i="2"/>
  <c r="L65" i="2"/>
  <c r="K65" i="2"/>
  <c r="I65" i="2"/>
  <c r="V61" i="2"/>
  <c r="U61" i="2"/>
  <c r="T61" i="2"/>
  <c r="S61" i="2"/>
  <c r="R61" i="2"/>
  <c r="Q61" i="2"/>
  <c r="P61" i="2"/>
  <c r="O61" i="2"/>
  <c r="N61" i="2"/>
  <c r="M61" i="2"/>
  <c r="L61" i="2"/>
  <c r="K61" i="2"/>
  <c r="I61" i="2"/>
  <c r="V57" i="2"/>
  <c r="U57" i="2"/>
  <c r="T57" i="2"/>
  <c r="S57" i="2"/>
  <c r="R57" i="2"/>
  <c r="Q57" i="2"/>
  <c r="P57" i="2"/>
  <c r="O57" i="2"/>
  <c r="N57" i="2"/>
  <c r="M57" i="2"/>
  <c r="L57" i="2"/>
  <c r="K57" i="2"/>
  <c r="I57" i="2"/>
  <c r="V53" i="2"/>
  <c r="V66" i="2" s="1"/>
  <c r="V68" i="2" s="1"/>
  <c r="U53" i="2"/>
  <c r="U66" i="2" s="1"/>
  <c r="U68" i="2" s="1"/>
  <c r="U100" i="2" s="1"/>
  <c r="T53" i="2"/>
  <c r="T66" i="2" s="1"/>
  <c r="T68" i="2" s="1"/>
  <c r="T100" i="2" s="1"/>
  <c r="S53" i="2"/>
  <c r="S66" i="2" s="1"/>
  <c r="S68" i="2" s="1"/>
  <c r="S100" i="2" s="1"/>
  <c r="R53" i="2"/>
  <c r="R66" i="2" s="1"/>
  <c r="R68" i="2" s="1"/>
  <c r="Q53" i="2"/>
  <c r="Q66" i="2" s="1"/>
  <c r="Q68" i="2" s="1"/>
  <c r="Q100" i="2" s="1"/>
  <c r="P53" i="2"/>
  <c r="P66" i="2" s="1"/>
  <c r="P68" i="2" s="1"/>
  <c r="P100" i="2" s="1"/>
  <c r="O53" i="2"/>
  <c r="O66" i="2" s="1"/>
  <c r="O68" i="2" s="1"/>
  <c r="O100" i="2" s="1"/>
  <c r="N53" i="2"/>
  <c r="N66" i="2" s="1"/>
  <c r="N68" i="2" s="1"/>
  <c r="M53" i="2"/>
  <c r="M66" i="2" s="1"/>
  <c r="M68" i="2" s="1"/>
  <c r="M100" i="2" s="1"/>
  <c r="L53" i="2"/>
  <c r="L66" i="2" s="1"/>
  <c r="L68" i="2" s="1"/>
  <c r="L100" i="2" s="1"/>
  <c r="K53" i="2"/>
  <c r="K66" i="2" s="1"/>
  <c r="K68" i="2" s="1"/>
  <c r="K100" i="2" s="1"/>
  <c r="I53" i="2"/>
  <c r="I66" i="2" s="1"/>
  <c r="I68" i="2" s="1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V10" i="2"/>
  <c r="V47" i="2" s="1"/>
  <c r="V49" i="2" s="1"/>
  <c r="U10" i="2"/>
  <c r="U47" i="2" s="1"/>
  <c r="U49" i="2" s="1"/>
  <c r="T10" i="2"/>
  <c r="T47" i="2" s="1"/>
  <c r="T49" i="2" s="1"/>
  <c r="T101" i="2" s="1"/>
  <c r="S10" i="2"/>
  <c r="S47" i="2" s="1"/>
  <c r="S49" i="2" s="1"/>
  <c r="S101" i="2" s="1"/>
  <c r="R10" i="2"/>
  <c r="R47" i="2" s="1"/>
  <c r="R49" i="2" s="1"/>
  <c r="Q10" i="2"/>
  <c r="Q47" i="2" s="1"/>
  <c r="Q49" i="2" s="1"/>
  <c r="P10" i="2"/>
  <c r="P47" i="2" s="1"/>
  <c r="P49" i="2" s="1"/>
  <c r="P101" i="2" s="1"/>
  <c r="O10" i="2"/>
  <c r="O47" i="2" s="1"/>
  <c r="O49" i="2" s="1"/>
  <c r="O101" i="2" s="1"/>
  <c r="N10" i="2"/>
  <c r="N47" i="2" s="1"/>
  <c r="N49" i="2" s="1"/>
  <c r="M10" i="2"/>
  <c r="M47" i="2" s="1"/>
  <c r="M49" i="2" s="1"/>
  <c r="L10" i="2"/>
  <c r="L47" i="2" s="1"/>
  <c r="L49" i="2" s="1"/>
  <c r="L101" i="2" s="1"/>
  <c r="K10" i="2"/>
  <c r="K47" i="2" s="1"/>
  <c r="K49" i="2" s="1"/>
  <c r="K101" i="2" s="1"/>
  <c r="J10" i="2"/>
  <c r="J47" i="2" s="1"/>
  <c r="J49" i="2" s="1"/>
  <c r="I10" i="2"/>
  <c r="I47" i="2" s="1"/>
  <c r="I49" i="2" s="1"/>
  <c r="D2" i="2"/>
  <c r="C2" i="2"/>
  <c r="K98" i="1"/>
  <c r="I98" i="1"/>
  <c r="K94" i="1"/>
  <c r="I94" i="1"/>
  <c r="K90" i="1"/>
  <c r="I90" i="1"/>
  <c r="K86" i="1"/>
  <c r="I86" i="1"/>
  <c r="K82" i="1"/>
  <c r="I82" i="1"/>
  <c r="K78" i="1"/>
  <c r="I78" i="1"/>
  <c r="K74" i="1"/>
  <c r="K99" i="1" s="1"/>
  <c r="K101" i="1" s="1"/>
  <c r="I74" i="1"/>
  <c r="I99" i="1" s="1"/>
  <c r="I101" i="1" s="1"/>
  <c r="K67" i="1"/>
  <c r="I67" i="1"/>
  <c r="K63" i="1"/>
  <c r="I63" i="1"/>
  <c r="K59" i="1"/>
  <c r="I59" i="1"/>
  <c r="K55" i="1"/>
  <c r="K68" i="1" s="1"/>
  <c r="K70" i="1" s="1"/>
  <c r="K102" i="1" s="1"/>
  <c r="I55" i="1"/>
  <c r="I68" i="1" s="1"/>
  <c r="I70" i="1" s="1"/>
  <c r="I102" i="1" s="1"/>
  <c r="K48" i="1"/>
  <c r="J48" i="1"/>
  <c r="I48" i="1"/>
  <c r="K44" i="1"/>
  <c r="J44" i="1"/>
  <c r="I44" i="1"/>
  <c r="K40" i="1"/>
  <c r="J40" i="1"/>
  <c r="I40" i="1"/>
  <c r="K36" i="1"/>
  <c r="J36" i="1"/>
  <c r="I36" i="1"/>
  <c r="K32" i="1"/>
  <c r="J32" i="1"/>
  <c r="I32" i="1"/>
  <c r="K26" i="1"/>
  <c r="J26" i="1"/>
  <c r="I26" i="1"/>
  <c r="K22" i="1"/>
  <c r="J22" i="1"/>
  <c r="I22" i="1"/>
  <c r="K18" i="1"/>
  <c r="J18" i="1"/>
  <c r="I18" i="1"/>
  <c r="K14" i="1"/>
  <c r="K49" i="1" s="1"/>
  <c r="K51" i="1" s="1"/>
  <c r="K103" i="1" s="1"/>
  <c r="J14" i="1"/>
  <c r="I14" i="1"/>
  <c r="K10" i="1"/>
  <c r="J10" i="1"/>
  <c r="J49" i="1" s="1"/>
  <c r="J51" i="1" s="1"/>
  <c r="I10" i="1"/>
  <c r="I49" i="1" s="1"/>
  <c r="I51" i="1" s="1"/>
  <c r="I101" i="2" l="1"/>
  <c r="M101" i="2"/>
  <c r="Q101" i="2"/>
  <c r="U101" i="2"/>
  <c r="I100" i="2"/>
  <c r="N100" i="2"/>
  <c r="R100" i="2"/>
  <c r="V100" i="2"/>
  <c r="N101" i="2"/>
  <c r="R101" i="2"/>
  <c r="V101" i="2"/>
  <c r="I103" i="1"/>
</calcChain>
</file>

<file path=xl/sharedStrings.xml><?xml version="1.0" encoding="utf-8"?>
<sst xmlns="http://schemas.openxmlformats.org/spreadsheetml/2006/main" count="2840" uniqueCount="171">
  <si>
    <t/>
  </si>
  <si>
    <t>0599999</t>
  </si>
  <si>
    <t>040555-DD-3</t>
  </si>
  <si>
    <t>8399998</t>
  </si>
  <si>
    <t>9000000</t>
  </si>
  <si>
    <t>9299999</t>
  </si>
  <si>
    <t>9600000</t>
  </si>
  <si>
    <t>Total - Common Stocks - Part 5</t>
  </si>
  <si>
    <t>9899999</t>
  </si>
  <si>
    <t>3800000</t>
  </si>
  <si>
    <t>Total - Bonds - Part 4</t>
  </si>
  <si>
    <t>Table</t>
  </si>
  <si>
    <t>FE</t>
  </si>
  <si>
    <t>2400000</t>
  </si>
  <si>
    <t>F</t>
  </si>
  <si>
    <t>Subtotal - Bonds - Industrial and Miscellaneous (Unaffiliated)</t>
  </si>
  <si>
    <t>Subtotal - Bonds - Hybrid Securities</t>
  </si>
  <si>
    <t>5599999</t>
  </si>
  <si>
    <t>8200000</t>
  </si>
  <si>
    <t>8499999</t>
  </si>
  <si>
    <t>Subtotal - Common Stocks - Industrial and Miscellaneous (Unaffiliated) Publicly Traded</t>
  </si>
  <si>
    <t>Totals</t>
  </si>
  <si>
    <t xml:space="preserve">Current Year's Other Than Temporary Impairment Recognized </t>
  </si>
  <si>
    <t xml:space="preserve">Total Foreign Exchange Change in Book /Adjusted Carrying Value </t>
  </si>
  <si>
    <t xml:space="preserve">SVO Administrative Symbol </t>
  </si>
  <si>
    <t xml:space="preserve">State Code </t>
  </si>
  <si>
    <t xml:space="preserve">Issue </t>
  </si>
  <si>
    <t>68583R-DH-2</t>
  </si>
  <si>
    <t>Subtotal - Bonds - U.S. Special Revenues</t>
  </si>
  <si>
    <t>1.G FE</t>
  </si>
  <si>
    <t>9799999</t>
  </si>
  <si>
    <t>SCDPT4</t>
  </si>
  <si>
    <t xml:space="preserve">Realized Gain (Loss) on Disposal </t>
  </si>
  <si>
    <t xml:space="preserve">Total Gain (Loss) on Disposal </t>
  </si>
  <si>
    <t xml:space="preserve">Name of Vendor </t>
  </si>
  <si>
    <t xml:space="preserve">Paid for Accrued Interest and Dividends </t>
  </si>
  <si>
    <t>1000000</t>
  </si>
  <si>
    <t>3100000</t>
  </si>
  <si>
    <t>Suntrust Banks Inc</t>
  </si>
  <si>
    <t>1.F FE</t>
  </si>
  <si>
    <t>Series 144A</t>
  </si>
  <si>
    <t>Subtotal - Bonds - Parent, Subsidiaries and Affiliates</t>
  </si>
  <si>
    <t>Subtotal - Bonds - Unaffiliated Bank Loans</t>
  </si>
  <si>
    <t>8700000</t>
  </si>
  <si>
    <t>Subtotal - Preferred Stocks - Parent, Subsidiaries and Affiliates Redeemable Preferred</t>
  </si>
  <si>
    <t>8999999</t>
  </si>
  <si>
    <t>9199999</t>
  </si>
  <si>
    <t>9500000</t>
  </si>
  <si>
    <t>Total - Preferred and Common Stocks</t>
  </si>
  <si>
    <t xml:space="preserve">Unrealized Valuation Increase/(Decrease) </t>
  </si>
  <si>
    <t xml:space="preserve">Stated Contractual Maturity Date </t>
  </si>
  <si>
    <t>Statement</t>
  </si>
  <si>
    <t>1700001</t>
  </si>
  <si>
    <t>C</t>
  </si>
  <si>
    <t>OR</t>
  </si>
  <si>
    <t>3800001</t>
  </si>
  <si>
    <t>BLACKSTONE HOLDINGS FINANCE CO</t>
  </si>
  <si>
    <t>1.E FE</t>
  </si>
  <si>
    <t>Total - Bonds - Part 5</t>
  </si>
  <si>
    <t>8399999</t>
  </si>
  <si>
    <t xml:space="preserve">Actual Cost </t>
  </si>
  <si>
    <t>1799999</t>
  </si>
  <si>
    <t>GOLDMAN SACHS &amp; CO</t>
  </si>
  <si>
    <t>G</t>
  </si>
  <si>
    <t>3899999</t>
  </si>
  <si>
    <t>9400000</t>
  </si>
  <si>
    <t>9699999</t>
  </si>
  <si>
    <t>Company</t>
  </si>
  <si>
    <t>Identifier</t>
  </si>
  <si>
    <t xml:space="preserve">Number of Shares of Stock </t>
  </si>
  <si>
    <t xml:space="preserve">Par Value </t>
  </si>
  <si>
    <t>1.C FE</t>
  </si>
  <si>
    <t>ARIZONA PUBLIC SERVICE CO   2.200% 12/15</t>
  </si>
  <si>
    <t>8299999</t>
  </si>
  <si>
    <t>8600000</t>
  </si>
  <si>
    <t>9099999</t>
  </si>
  <si>
    <t>Subtotal - Closed-End Funds</t>
  </si>
  <si>
    <t xml:space="preserve">Total Change in Book/ Adjusted Carrying Value (11 + 12 - 13) </t>
  </si>
  <si>
    <t xml:space="preserve">Description </t>
  </si>
  <si>
    <t>Subtotal - Bonds - All Other Governments</t>
  </si>
  <si>
    <t>PIPER JAFFRAY &amp; HOPWOOD</t>
  </si>
  <si>
    <t>Subtotal - Bonds - U.S. States, Territories and Possessions</t>
  </si>
  <si>
    <t>2499999</t>
  </si>
  <si>
    <t>8000000</t>
  </si>
  <si>
    <t>Total - Preferred Stocks - Part 3</t>
  </si>
  <si>
    <t xml:space="preserve">Disposal Date </t>
  </si>
  <si>
    <t xml:space="preserve">Consideration </t>
  </si>
  <si>
    <t>GFAC</t>
  </si>
  <si>
    <t xml:space="preserve">NAIC Designation Modifier </t>
  </si>
  <si>
    <t>1099999</t>
  </si>
  <si>
    <t>YG6VT0TPHRH4TFVAQV64</t>
  </si>
  <si>
    <t>3800002</t>
  </si>
  <si>
    <t>549300D2L6J4NC1QVZ22</t>
  </si>
  <si>
    <t>Total - Bonds</t>
  </si>
  <si>
    <t>9300000</t>
  </si>
  <si>
    <t>9599999</t>
  </si>
  <si>
    <t>Total - Common Stocks - Part 3</t>
  </si>
  <si>
    <t>P_2021_Q_NAIC_SCDPT3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</si>
  <si>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</si>
  <si>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</si>
  <si>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</si>
  <si>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</si>
  <si>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3199999</t>
  </si>
  <si>
    <t>8500000</t>
  </si>
  <si>
    <t>8799999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</si>
  <si>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</si>
  <si>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</si>
  <si>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</si>
  <si>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-</t>
  </si>
  <si>
    <t>Subtotal - Bonds - U.S. Governments</t>
  </si>
  <si>
    <t>1</t>
  </si>
  <si>
    <t>OREGON CMNTY COLLEGE DISTS</t>
  </si>
  <si>
    <t>TAMPA ELECTRIC CO   2.400% 03/15/31</t>
  </si>
  <si>
    <t>4800000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</si>
  <si>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</si>
  <si>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</si>
  <si>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</si>
  <si>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>Subtotal - Common Stocks - Mutual Funds</t>
  </si>
  <si>
    <t>9799997</t>
  </si>
  <si>
    <t xml:space="preserve">Foreign Exchange Gain (Loss) on Disposal </t>
  </si>
  <si>
    <t xml:space="preserve">Issuer </t>
  </si>
  <si>
    <t>0500000</t>
  </si>
  <si>
    <t>Subtotal - Bonds - U.S. Political Subdivisions of States, Territories and Possessions</t>
  </si>
  <si>
    <t>8399997</t>
  </si>
  <si>
    <t>8699999</t>
  </si>
  <si>
    <t>8999997</t>
  </si>
  <si>
    <t>9200000</t>
  </si>
  <si>
    <t>9499999</t>
  </si>
  <si>
    <t xml:space="preserve">Bond Interest/ Stock Dividends Received During Year </t>
  </si>
  <si>
    <t>Total - Preferred Stocks - Part 4</t>
  </si>
  <si>
    <t>Schedule D - Part 3 - Long-Term Bonds and Stocks Acquired</t>
  </si>
  <si>
    <t xml:space="preserve">Foreign </t>
  </si>
  <si>
    <t xml:space="preserve">LEI </t>
  </si>
  <si>
    <t>BLACKSTONE HOLDINGS FINANCE CO Series 14</t>
  </si>
  <si>
    <t>3800003</t>
  </si>
  <si>
    <t>5500000</t>
  </si>
  <si>
    <t>8099999</t>
  </si>
  <si>
    <t>Total - Bonds - Part 3</t>
  </si>
  <si>
    <t>8400000</t>
  </si>
  <si>
    <t>Subtotal - Common Stocks - Parent, Subsidiaries and Affiliates Other</t>
  </si>
  <si>
    <t>Subtotal - Unit Investment Trusts</t>
  </si>
  <si>
    <t>Schedule D - Part 4 - Long-Term Bonds and Stocks Sold, Redeemed or Otherwise Disposed Of</t>
  </si>
  <si>
    <t>Total - Common Stocks - Part 4</t>
  </si>
  <si>
    <t>E</t>
  </si>
  <si>
    <t>Subtotal - Bonds - SVO Identified Funds</t>
  </si>
  <si>
    <t>Total - Preferred Stocks</t>
  </si>
  <si>
    <t>9399999</t>
  </si>
  <si>
    <t>9999999</t>
  </si>
  <si>
    <t>P_2021_Q_NAIC_SCDPT4</t>
  </si>
  <si>
    <t>SCDPT3</t>
  </si>
  <si>
    <t>STATEMENT AS OF SEPTEMBER 30, 2021 OF THE GENWORTH FINANCIAL ASSURANCE CORPORATION</t>
  </si>
  <si>
    <t xml:space="preserve">CUSIP Identification </t>
  </si>
  <si>
    <t>{BLANK}</t>
  </si>
  <si>
    <t>OREGON CMNTY COLLEGE DISTS   2.223% 06/3</t>
  </si>
  <si>
    <t>ARIZONA PUBLIC SERVICE CO</t>
  </si>
  <si>
    <t>Subtotal - Preferred Stocks - Industrial and Miscellaneous (Unaffiliated) Perpetual Preferred</t>
  </si>
  <si>
    <t>8599999</t>
  </si>
  <si>
    <t>Subtotal - Preferred Stocks - Industrial and Miscellaneous (Unaffiliated) Redeemable Preferred</t>
  </si>
  <si>
    <t>9100000</t>
  </si>
  <si>
    <t>9799998</t>
  </si>
  <si>
    <t>Total - Common Stocks</t>
  </si>
  <si>
    <t xml:space="preserve">Name of Purchaser </t>
  </si>
  <si>
    <t>2021-Q3</t>
  </si>
  <si>
    <t>09261B-AC-4</t>
  </si>
  <si>
    <t>875127-BH-4</t>
  </si>
  <si>
    <t>WS423EPRKJIIJUITXD73</t>
  </si>
  <si>
    <t>TAMPA ELECTRIC CO</t>
  </si>
  <si>
    <t>4899999</t>
  </si>
  <si>
    <t>8999998</t>
  </si>
  <si>
    <t>Total - Preferred Stocks - Part 5</t>
  </si>
  <si>
    <t>1700000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</si>
</sst>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"/>
    <numFmt numFmtId="166" formatCode="#,##0.000_);[Red]\(#,##0.000\)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13" applyNumberFormat="1" applyFill="1" applyBorder="1" applyProtection="1"/>
    <xf numFmtId="37" fontId="7" fillId="0" borderId="1" xfId="13" applyNumberFormat="1" applyFill="1" applyBorder="1"/>
    <xf numFmtId="0" fontId="7" fillId="0" borderId="1" xfId="10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0" fontId="7" fillId="0" borderId="1" xfId="2" applyNumberFormat="1" applyFill="1" applyBorder="1"/>
    <xf numFmtId="0" fontId="1" fillId="0" borderId="5" xfId="0" applyFont="1" applyBorder="1" applyAlignment="1">
      <alignment horizontal="center"/>
    </xf>
    <xf numFmtId="37" fontId="7" fillId="5" borderId="1" xfId="13" applyNumberFormat="1" applyFill="1" applyBorder="1" applyProtection="1"/>
    <xf numFmtId="0" fontId="7" fillId="0" borderId="1" xfId="4" quotePrefix="1" applyNumberFormat="1" applyFill="1" applyBorder="1"/>
    <xf numFmtId="49" fontId="0" fillId="6" borderId="3" xfId="10" quotePrefix="1" applyNumberFormat="1" applyFont="1" applyFill="1" applyBorder="1" applyAlignment="1">
      <alignment horizontal="right" vertical="top"/>
    </xf>
    <xf numFmtId="0" fontId="7" fillId="3" borderId="2" xfId="1" applyNumberFormat="1" applyFill="1" applyBorder="1"/>
    <xf numFmtId="0" fontId="0" fillId="6" borderId="1" xfId="10" quotePrefix="1" applyNumberFormat="1" applyFont="1" applyFill="1" applyBorder="1" applyAlignment="1">
      <alignment horizontal="left" wrapText="1"/>
    </xf>
    <xf numFmtId="0" fontId="7" fillId="0" borderId="2" xfId="10" quotePrefix="1" applyNumberFormat="1" applyFill="1" applyBorder="1"/>
    <xf numFmtId="0" fontId="7" fillId="0" borderId="1" xfId="12" quotePrefix="1" applyNumberFormat="1" applyFill="1" applyBorder="1"/>
    <xf numFmtId="49" fontId="0" fillId="7" borderId="3" xfId="10" quotePrefix="1" applyNumberFormat="1" applyFont="1" applyFill="1" applyBorder="1" applyAlignment="1">
      <alignment horizontal="right" vertical="top"/>
    </xf>
    <xf numFmtId="37" fontId="7" fillId="4" borderId="1" xfId="13" applyNumberFormat="1" applyFill="1" applyBorder="1"/>
    <xf numFmtId="0" fontId="0" fillId="0" borderId="1" xfId="11" applyNumberFormat="1" applyFont="1" applyFill="1" applyBorder="1" applyAlignment="1">
      <alignment horizontal="left" wrapText="1"/>
    </xf>
    <xf numFmtId="0" fontId="7" fillId="0" borderId="1" xfId="5" quotePrefix="1" applyNumberFormat="1" applyFill="1" applyBorder="1"/>
    <xf numFmtId="0" fontId="7" fillId="4" borderId="1" xfId="10" quotePrefix="1" applyNumberFormat="1" applyFill="1" applyBorder="1"/>
    <xf numFmtId="0" fontId="7" fillId="0" borderId="1" xfId="6" quotePrefix="1" applyNumberFormat="1" applyFill="1" applyBorder="1"/>
    <xf numFmtId="0" fontId="7" fillId="3" borderId="6" xfId="1" applyNumberFormat="1" applyFill="1" applyBorder="1"/>
    <xf numFmtId="166" fontId="7" fillId="0" borderId="1" xfId="15" applyNumberFormat="1" applyFill="1" applyBorder="1"/>
    <xf numFmtId="0" fontId="7" fillId="0" borderId="1" xfId="7" quotePrefix="1" applyNumberFormat="1" applyFill="1" applyBorder="1"/>
    <xf numFmtId="37" fontId="7" fillId="4" borderId="6" xfId="13" applyNumberFormat="1" applyFill="1" applyBorder="1" applyProtection="1"/>
    <xf numFmtId="0" fontId="7" fillId="0" borderId="1" xfId="9" quotePrefix="1" applyNumberFormat="1" applyFill="1" applyBorder="1"/>
    <xf numFmtId="40" fontId="7" fillId="0" borderId="1" xfId="14" applyNumberFormat="1" applyFill="1" applyBorder="1"/>
    <xf numFmtId="0" fontId="2" fillId="0" borderId="0" xfId="0" applyFont="1" applyAlignment="1">
      <alignment horizontal="center"/>
    </xf>
    <xf numFmtId="0" fontId="7" fillId="0" borderId="1" xfId="8" quotePrefix="1" applyNumberFormat="1" applyFill="1" applyBorder="1"/>
    <xf numFmtId="0" fontId="7" fillId="0" borderId="1" xfId="3" quotePrefix="1" applyNumberFormat="1" applyFill="1" applyBorder="1"/>
    <xf numFmtId="49" fontId="3" fillId="0" borderId="0" xfId="0" applyNumberFormat="1" applyFont="1" applyAlignment="1">
      <alignment horizontal="center" vertical="center" wrapText="1"/>
    </xf>
    <xf numFmtId="49" fontId="0" fillId="8" borderId="7" xfId="10" quotePrefix="1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" xfId="11" quotePrefix="1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7" fillId="3" borderId="4" xfId="1" applyNumberFormat="1" applyFill="1" applyBorder="1"/>
    <xf numFmtId="0" fontId="0" fillId="8" borderId="6" xfId="10" quotePrefix="1" applyNumberFormat="1" applyFont="1" applyFill="1" applyBorder="1" applyAlignment="1">
      <alignment horizontal="left" wrapText="1"/>
    </xf>
    <xf numFmtId="165" fontId="7" fillId="0" borderId="1" xfId="2" applyNumberFormat="1" applyFill="1" applyBorder="1"/>
    <xf numFmtId="0" fontId="7" fillId="0" borderId="1" xfId="2" applyNumberFormat="1" applyFill="1" applyBorder="1" applyAlignment="1">
      <alignment horizontal="center"/>
    </xf>
    <xf numFmtId="49" fontId="7" fillId="0" borderId="1" xfId="6" quotePrefix="1" applyNumberFormat="1" applyFill="1" applyBorder="1"/>
    <xf numFmtId="49" fontId="7" fillId="0" borderId="1" xfId="5" quotePrefix="1" applyNumberFormat="1" applyFill="1" applyBorder="1"/>
    <xf numFmtId="0" fontId="7" fillId="3" borderId="1" xfId="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7" fillId="0" borderId="1" xfId="4" quotePrefix="1" applyNumberFormat="1" applyFill="1" applyBorder="1"/>
    <xf numFmtId="49" fontId="7" fillId="0" borderId="1" xfId="7" quotePrefix="1" applyNumberFormat="1" applyFill="1" applyBorder="1"/>
  </cellXfs>
  <cellStyles count="16">
    <cellStyle name="0" xfId="1" xr:uid="{00000000-0005-0000-0000-000000000000}"/>
    <cellStyle name="12884901888" xfId="2" xr:uid="{00000000-0005-0000-0000-000001000000}"/>
    <cellStyle name="17191534592" xfId="3" xr:uid="{00000000-0005-0000-0000-000002000000}"/>
    <cellStyle name="17194549248" xfId="4" xr:uid="{00000000-0005-0000-0000-000003000000}"/>
    <cellStyle name="17198088192" xfId="5" xr:uid="{00000000-0005-0000-0000-000004000000}"/>
    <cellStyle name="17198153728" xfId="6" xr:uid="{00000000-0005-0000-0000-000005000000}"/>
    <cellStyle name="17198284800" xfId="7" xr:uid="{00000000-0005-0000-0000-000006000000}"/>
    <cellStyle name="17198350336" xfId="8" xr:uid="{00000000-0005-0000-0000-000007000000}"/>
    <cellStyle name="17198415872" xfId="9" xr:uid="{00000000-0005-0000-0000-000008000000}"/>
    <cellStyle name="4295032832" xfId="10" xr:uid="{00000000-0005-0000-0000-000009000000}"/>
    <cellStyle name="4295098368" xfId="11" xr:uid="{00000000-0005-0000-0000-00000A000000}"/>
    <cellStyle name="4296409088" xfId="12" xr:uid="{00000000-0005-0000-0000-00000B000000}"/>
    <cellStyle name="8590000128" xfId="13" xr:uid="{00000000-0005-0000-0000-00000C000000}"/>
    <cellStyle name="8590262272" xfId="14" xr:uid="{00000000-0005-0000-0000-00000D000000}"/>
    <cellStyle name="8590524416" xfId="15" xr:uid="{00000000-0005-0000-0000-00000E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03"/>
  <sheetViews>
    <sheetView tabSelected="1"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6" width="10.69921875" customWidth="1"/>
    <col min="7" max="7" width="23.69921875" customWidth="1"/>
    <col min="8" max="8" width="12.69921875" customWidth="1"/>
    <col min="9" max="11" width="14.69921875" customWidth="1"/>
    <col min="12" max="15" width="10.69921875" customWidth="1"/>
    <col min="16" max="16" width="20.69921875" customWidth="1"/>
    <col min="17" max="17" width="25.69921875" customWidth="1"/>
    <col min="18" max="18" width="11.69921875" customWidth="1"/>
    <col min="19" max="20" width="10.69921875" customWidth="1"/>
  </cols>
  <sheetData>
    <row r="1" spans="2:20" x14ac:dyDescent="0.25">
      <c r="C1" s="31" t="s">
        <v>67</v>
      </c>
      <c r="D1" s="31" t="s">
        <v>51</v>
      </c>
      <c r="E1" s="31" t="s">
        <v>68</v>
      </c>
      <c r="F1" s="31" t="s">
        <v>11</v>
      </c>
    </row>
    <row r="2" spans="2:20" ht="20.399999999999999" x14ac:dyDescent="0.25">
      <c r="B2" s="37"/>
      <c r="C2" s="34" t="s">
        <v>87</v>
      </c>
      <c r="D2" s="34" t="s">
        <v>162</v>
      </c>
      <c r="E2" s="34" t="s">
        <v>97</v>
      </c>
      <c r="F2" s="34" t="s">
        <v>149</v>
      </c>
    </row>
    <row r="3" spans="2:20" ht="40.049999999999997" customHeight="1" x14ac:dyDescent="0.25">
      <c r="B3" s="40" t="s">
        <v>150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40.049999999999997" customHeight="1" x14ac:dyDescent="0.4">
      <c r="B4" s="42" t="s">
        <v>130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x14ac:dyDescent="0.25">
      <c r="B5" s="3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10.01</v>
      </c>
      <c r="M5" s="11">
        <v>10.02</v>
      </c>
      <c r="N5" s="11">
        <v>10.029999999999999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</row>
    <row r="6" spans="2:20" ht="91.8" x14ac:dyDescent="0.25">
      <c r="B6" s="41"/>
      <c r="C6" s="9" t="s">
        <v>151</v>
      </c>
      <c r="D6" s="9" t="s">
        <v>78</v>
      </c>
      <c r="E6" s="9" t="s">
        <v>131</v>
      </c>
      <c r="F6" s="9" t="s">
        <v>98</v>
      </c>
      <c r="G6" s="9" t="s">
        <v>34</v>
      </c>
      <c r="H6" s="9" t="s">
        <v>69</v>
      </c>
      <c r="I6" s="9" t="s">
        <v>60</v>
      </c>
      <c r="J6" s="9" t="s">
        <v>70</v>
      </c>
      <c r="K6" s="9" t="s">
        <v>35</v>
      </c>
      <c r="L6" s="9" t="s">
        <v>99</v>
      </c>
      <c r="M6" s="9" t="s">
        <v>88</v>
      </c>
      <c r="N6" s="9" t="s">
        <v>24</v>
      </c>
      <c r="O6" s="9" t="s">
        <v>25</v>
      </c>
      <c r="P6" s="9" t="s">
        <v>132</v>
      </c>
      <c r="Q6" s="9" t="s">
        <v>120</v>
      </c>
      <c r="R6" s="9" t="s">
        <v>26</v>
      </c>
      <c r="S6" s="9" t="s">
        <v>100</v>
      </c>
      <c r="T6" s="9" t="s">
        <v>101</v>
      </c>
    </row>
    <row r="7" spans="2:20" x14ac:dyDescent="0.25">
      <c r="B7" s="7" t="s">
        <v>108</v>
      </c>
      <c r="C7" s="1" t="s">
        <v>108</v>
      </c>
      <c r="D7" s="6" t="s">
        <v>108</v>
      </c>
      <c r="E7" s="1" t="s">
        <v>108</v>
      </c>
      <c r="F7" s="1" t="s">
        <v>108</v>
      </c>
      <c r="G7" s="1" t="s">
        <v>108</v>
      </c>
      <c r="H7" s="1" t="s">
        <v>108</v>
      </c>
      <c r="I7" s="1" t="s">
        <v>108</v>
      </c>
      <c r="J7" s="1" t="s">
        <v>108</v>
      </c>
      <c r="K7" s="1" t="s">
        <v>108</v>
      </c>
      <c r="L7" s="1" t="s">
        <v>108</v>
      </c>
      <c r="M7" s="1" t="s">
        <v>108</v>
      </c>
      <c r="N7" s="1" t="s">
        <v>108</v>
      </c>
      <c r="O7" s="1" t="s">
        <v>108</v>
      </c>
      <c r="P7" s="1" t="s">
        <v>108</v>
      </c>
      <c r="Q7" s="1" t="s">
        <v>108</v>
      </c>
      <c r="R7" s="1" t="s">
        <v>108</v>
      </c>
      <c r="S7" s="1" t="s">
        <v>108</v>
      </c>
      <c r="T7" s="1" t="s">
        <v>108</v>
      </c>
    </row>
    <row r="8" spans="2:20" x14ac:dyDescent="0.25">
      <c r="B8" s="19" t="s">
        <v>121</v>
      </c>
      <c r="C8" s="21" t="s">
        <v>152</v>
      </c>
      <c r="D8" s="17" t="s">
        <v>0</v>
      </c>
      <c r="E8" s="13" t="s">
        <v>0</v>
      </c>
      <c r="F8" s="10"/>
      <c r="G8" s="5" t="s">
        <v>0</v>
      </c>
      <c r="H8" s="2"/>
      <c r="I8" s="4"/>
      <c r="J8" s="4"/>
      <c r="K8" s="4"/>
      <c r="L8" s="22" t="s">
        <v>0</v>
      </c>
      <c r="M8" s="24" t="s">
        <v>0</v>
      </c>
      <c r="N8" s="27" t="s">
        <v>0</v>
      </c>
      <c r="O8" s="2"/>
      <c r="P8" s="5" t="s">
        <v>0</v>
      </c>
      <c r="Q8" s="5" t="s">
        <v>0</v>
      </c>
      <c r="R8" s="5" t="s">
        <v>0</v>
      </c>
      <c r="S8" s="18" t="s">
        <v>0</v>
      </c>
      <c r="T8" s="23" t="s">
        <v>0</v>
      </c>
    </row>
    <row r="9" spans="2:20" x14ac:dyDescent="0.25">
      <c r="B9" s="7" t="s">
        <v>108</v>
      </c>
      <c r="C9" s="1" t="s">
        <v>108</v>
      </c>
      <c r="D9" s="6" t="s">
        <v>108</v>
      </c>
      <c r="E9" s="1" t="s">
        <v>108</v>
      </c>
      <c r="F9" s="1" t="s">
        <v>108</v>
      </c>
      <c r="G9" s="1" t="s">
        <v>108</v>
      </c>
      <c r="H9" s="1" t="s">
        <v>108</v>
      </c>
      <c r="I9" s="1" t="s">
        <v>108</v>
      </c>
      <c r="J9" s="1" t="s">
        <v>108</v>
      </c>
      <c r="K9" s="1" t="s">
        <v>108</v>
      </c>
      <c r="L9" s="1" t="s">
        <v>108</v>
      </c>
      <c r="M9" s="1" t="s">
        <v>108</v>
      </c>
      <c r="N9" s="1" t="s">
        <v>108</v>
      </c>
      <c r="O9" s="1" t="s">
        <v>108</v>
      </c>
      <c r="P9" s="1" t="s">
        <v>108</v>
      </c>
      <c r="Q9" s="1" t="s">
        <v>108</v>
      </c>
      <c r="R9" s="1" t="s">
        <v>108</v>
      </c>
      <c r="S9" s="1" t="s">
        <v>108</v>
      </c>
      <c r="T9" s="1" t="s">
        <v>108</v>
      </c>
    </row>
    <row r="10" spans="2:20" ht="27.6" x14ac:dyDescent="0.25">
      <c r="B10" s="14" t="s">
        <v>1</v>
      </c>
      <c r="C10" s="16" t="s">
        <v>109</v>
      </c>
      <c r="D10" s="15"/>
      <c r="E10" s="2"/>
      <c r="F10" s="2"/>
      <c r="G10" s="2"/>
      <c r="H10" s="2"/>
      <c r="I10" s="3">
        <f>SUM('GFAC_2021-Q3_SCDPT3'!SCDPT3_05BEGIN_7:'GFAC_2021-Q3_SCDPT3'!SCDPT3_05ENDIN_7)</f>
        <v>0</v>
      </c>
      <c r="J10" s="3">
        <f>SUM('GFAC_2021-Q3_SCDPT3'!SCDPT3_05BEGIN_8:'GFAC_2021-Q3_SCDPT3'!SCDPT3_05ENDIN_8)</f>
        <v>0</v>
      </c>
      <c r="K10" s="3">
        <f>SUM('GFAC_2021-Q3_SCDPT3'!SCDPT3_05BEGIN_9:'GFAC_2021-Q3_SCDPT3'!SCDPT3_05ENDIN_9)</f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25">
      <c r="B11" s="7" t="s">
        <v>108</v>
      </c>
      <c r="C11" s="1" t="s">
        <v>108</v>
      </c>
      <c r="D11" s="6" t="s">
        <v>108</v>
      </c>
      <c r="E11" s="1" t="s">
        <v>108</v>
      </c>
      <c r="F11" s="1" t="s">
        <v>108</v>
      </c>
      <c r="G11" s="1" t="s">
        <v>108</v>
      </c>
      <c r="H11" s="1" t="s">
        <v>108</v>
      </c>
      <c r="I11" s="1" t="s">
        <v>108</v>
      </c>
      <c r="J11" s="1" t="s">
        <v>108</v>
      </c>
      <c r="K11" s="1" t="s">
        <v>108</v>
      </c>
      <c r="L11" s="1" t="s">
        <v>108</v>
      </c>
      <c r="M11" s="1" t="s">
        <v>108</v>
      </c>
      <c r="N11" s="1" t="s">
        <v>108</v>
      </c>
      <c r="O11" s="1" t="s">
        <v>108</v>
      </c>
      <c r="P11" s="1" t="s">
        <v>108</v>
      </c>
      <c r="Q11" s="1" t="s">
        <v>108</v>
      </c>
      <c r="R11" s="1" t="s">
        <v>108</v>
      </c>
      <c r="S11" s="1" t="s">
        <v>108</v>
      </c>
      <c r="T11" s="1" t="s">
        <v>108</v>
      </c>
    </row>
    <row r="12" spans="2:20" x14ac:dyDescent="0.25">
      <c r="B12" s="19" t="s">
        <v>36</v>
      </c>
      <c r="C12" s="21" t="s">
        <v>152</v>
      </c>
      <c r="D12" s="17" t="s">
        <v>0</v>
      </c>
      <c r="E12" s="13" t="s">
        <v>0</v>
      </c>
      <c r="F12" s="46"/>
      <c r="G12" s="5" t="s">
        <v>0</v>
      </c>
      <c r="H12" s="2"/>
      <c r="I12" s="4"/>
      <c r="J12" s="4"/>
      <c r="K12" s="4"/>
      <c r="L12" s="22" t="s">
        <v>0</v>
      </c>
      <c r="M12" s="24" t="s">
        <v>0</v>
      </c>
      <c r="N12" s="27" t="s">
        <v>0</v>
      </c>
      <c r="O12" s="2"/>
      <c r="P12" s="5" t="s">
        <v>0</v>
      </c>
      <c r="Q12" s="5" t="s">
        <v>0</v>
      </c>
      <c r="R12" s="5" t="s">
        <v>0</v>
      </c>
      <c r="S12" s="18" t="s">
        <v>0</v>
      </c>
      <c r="T12" s="23" t="s">
        <v>0</v>
      </c>
    </row>
    <row r="13" spans="2:20" x14ac:dyDescent="0.25">
      <c r="B13" s="7" t="s">
        <v>108</v>
      </c>
      <c r="C13" s="1" t="s">
        <v>108</v>
      </c>
      <c r="D13" s="6" t="s">
        <v>108</v>
      </c>
      <c r="E13" s="1" t="s">
        <v>108</v>
      </c>
      <c r="F13" s="50" t="s">
        <v>108</v>
      </c>
      <c r="G13" s="1" t="s">
        <v>108</v>
      </c>
      <c r="H13" s="1" t="s">
        <v>108</v>
      </c>
      <c r="I13" s="1" t="s">
        <v>108</v>
      </c>
      <c r="J13" s="1" t="s">
        <v>108</v>
      </c>
      <c r="K13" s="1" t="s">
        <v>108</v>
      </c>
      <c r="L13" s="1" t="s">
        <v>108</v>
      </c>
      <c r="M13" s="1" t="s">
        <v>108</v>
      </c>
      <c r="N13" s="1" t="s">
        <v>108</v>
      </c>
      <c r="O13" s="1" t="s">
        <v>108</v>
      </c>
      <c r="P13" s="1" t="s">
        <v>108</v>
      </c>
      <c r="Q13" s="1" t="s">
        <v>108</v>
      </c>
      <c r="R13" s="1" t="s">
        <v>108</v>
      </c>
      <c r="S13" s="1" t="s">
        <v>108</v>
      </c>
      <c r="T13" s="1" t="s">
        <v>108</v>
      </c>
    </row>
    <row r="14" spans="2:20" ht="27.6" x14ac:dyDescent="0.25">
      <c r="B14" s="14" t="s">
        <v>89</v>
      </c>
      <c r="C14" s="16" t="s">
        <v>79</v>
      </c>
      <c r="D14" s="15"/>
      <c r="E14" s="2"/>
      <c r="F14" s="49"/>
      <c r="G14" s="2"/>
      <c r="H14" s="2"/>
      <c r="I14" s="3">
        <f>SUM('GFAC_2021-Q3_SCDPT3'!SCDPT3_10BEGIN_7:'GFAC_2021-Q3_SCDPT3'!SCDPT3_10ENDIN_7)</f>
        <v>0</v>
      </c>
      <c r="J14" s="3">
        <f>SUM('GFAC_2021-Q3_SCDPT3'!SCDPT3_10BEGIN_8:'GFAC_2021-Q3_SCDPT3'!SCDPT3_10ENDIN_8)</f>
        <v>0</v>
      </c>
      <c r="K14" s="3">
        <f>SUM('GFAC_2021-Q3_SCDPT3'!SCDPT3_10BEGIN_9:'GFAC_2021-Q3_SCDPT3'!SCDPT3_10ENDIN_9)</f>
        <v>0</v>
      </c>
      <c r="L14" s="2"/>
      <c r="M14" s="2"/>
      <c r="N14" s="2"/>
      <c r="O14" s="2"/>
      <c r="P14" s="2"/>
      <c r="Q14" s="2"/>
      <c r="R14" s="2"/>
      <c r="S14" s="2"/>
      <c r="T14" s="2"/>
    </row>
    <row r="15" spans="2:20" x14ac:dyDescent="0.25">
      <c r="B15" s="7" t="s">
        <v>108</v>
      </c>
      <c r="C15" s="1" t="s">
        <v>108</v>
      </c>
      <c r="D15" s="6" t="s">
        <v>108</v>
      </c>
      <c r="E15" s="1" t="s">
        <v>108</v>
      </c>
      <c r="F15" s="1" t="s">
        <v>108</v>
      </c>
      <c r="G15" s="1" t="s">
        <v>108</v>
      </c>
      <c r="H15" s="1" t="s">
        <v>108</v>
      </c>
      <c r="I15" s="1" t="s">
        <v>108</v>
      </c>
      <c r="J15" s="1" t="s">
        <v>108</v>
      </c>
      <c r="K15" s="1" t="s">
        <v>108</v>
      </c>
      <c r="L15" s="1" t="s">
        <v>108</v>
      </c>
      <c r="M15" s="1" t="s">
        <v>108</v>
      </c>
      <c r="N15" s="1" t="s">
        <v>108</v>
      </c>
      <c r="O15" s="1" t="s">
        <v>108</v>
      </c>
      <c r="P15" s="1" t="s">
        <v>108</v>
      </c>
      <c r="Q15" s="1" t="s">
        <v>108</v>
      </c>
      <c r="R15" s="1" t="s">
        <v>108</v>
      </c>
      <c r="S15" s="1" t="s">
        <v>108</v>
      </c>
      <c r="T15" s="1" t="s">
        <v>108</v>
      </c>
    </row>
    <row r="16" spans="2:20" x14ac:dyDescent="0.25">
      <c r="B16" s="19" t="s">
        <v>52</v>
      </c>
      <c r="C16" s="38" t="s">
        <v>27</v>
      </c>
      <c r="D16" s="17" t="s">
        <v>153</v>
      </c>
      <c r="E16" s="13" t="s">
        <v>0</v>
      </c>
      <c r="F16" s="45">
        <v>44420</v>
      </c>
      <c r="G16" s="5" t="s">
        <v>80</v>
      </c>
      <c r="H16" s="2"/>
      <c r="I16" s="4">
        <v>250000</v>
      </c>
      <c r="J16" s="4">
        <v>250000</v>
      </c>
      <c r="K16" s="4">
        <v>0</v>
      </c>
      <c r="L16" s="22" t="s">
        <v>110</v>
      </c>
      <c r="M16" s="24" t="s">
        <v>53</v>
      </c>
      <c r="N16" s="27" t="s">
        <v>12</v>
      </c>
      <c r="O16" s="33" t="s">
        <v>54</v>
      </c>
      <c r="P16" s="5" t="s">
        <v>0</v>
      </c>
      <c r="Q16" s="5" t="s">
        <v>111</v>
      </c>
      <c r="R16" s="5" t="s">
        <v>0</v>
      </c>
      <c r="S16" s="18" t="s">
        <v>0</v>
      </c>
      <c r="T16" s="23" t="s">
        <v>71</v>
      </c>
    </row>
    <row r="17" spans="2:20" x14ac:dyDescent="0.25">
      <c r="B17" s="7" t="s">
        <v>108</v>
      </c>
      <c r="C17" s="1" t="s">
        <v>108</v>
      </c>
      <c r="D17" s="6" t="s">
        <v>108</v>
      </c>
      <c r="E17" s="1" t="s">
        <v>108</v>
      </c>
      <c r="F17" s="1" t="s">
        <v>108</v>
      </c>
      <c r="G17" s="1" t="s">
        <v>108</v>
      </c>
      <c r="H17" s="1" t="s">
        <v>108</v>
      </c>
      <c r="I17" s="1" t="s">
        <v>108</v>
      </c>
      <c r="J17" s="1" t="s">
        <v>108</v>
      </c>
      <c r="K17" s="1" t="s">
        <v>108</v>
      </c>
      <c r="L17" s="1" t="s">
        <v>108</v>
      </c>
      <c r="M17" s="1" t="s">
        <v>108</v>
      </c>
      <c r="N17" s="1" t="s">
        <v>108</v>
      </c>
      <c r="O17" s="1" t="s">
        <v>108</v>
      </c>
      <c r="P17" s="1" t="s">
        <v>108</v>
      </c>
      <c r="Q17" s="1" t="s">
        <v>108</v>
      </c>
      <c r="R17" s="1" t="s">
        <v>108</v>
      </c>
      <c r="S17" s="1" t="s">
        <v>108</v>
      </c>
      <c r="T17" s="1" t="s">
        <v>108</v>
      </c>
    </row>
    <row r="18" spans="2:20" ht="41.4" x14ac:dyDescent="0.25">
      <c r="B18" s="14" t="s">
        <v>61</v>
      </c>
      <c r="C18" s="16" t="s">
        <v>81</v>
      </c>
      <c r="D18" s="15"/>
      <c r="E18" s="2"/>
      <c r="F18" s="2"/>
      <c r="G18" s="2"/>
      <c r="H18" s="2"/>
      <c r="I18" s="3">
        <f>SUM('GFAC_2021-Q3_SCDPT3'!SCDPT3_17BEGIN_7:'GFAC_2021-Q3_SCDPT3'!SCDPT3_17ENDIN_7)</f>
        <v>250000</v>
      </c>
      <c r="J18" s="3">
        <f>SUM('GFAC_2021-Q3_SCDPT3'!SCDPT3_17BEGIN_8:'GFAC_2021-Q3_SCDPT3'!SCDPT3_17ENDIN_8)</f>
        <v>250000</v>
      </c>
      <c r="K18" s="3">
        <f>SUM('GFAC_2021-Q3_SCDPT3'!SCDPT3_17BEGIN_9:'GFAC_2021-Q3_SCDPT3'!SCDPT3_17ENDIN_9)</f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25">
      <c r="B19" s="7" t="s">
        <v>108</v>
      </c>
      <c r="C19" s="1" t="s">
        <v>108</v>
      </c>
      <c r="D19" s="6" t="s">
        <v>108</v>
      </c>
      <c r="E19" s="1" t="s">
        <v>108</v>
      </c>
      <c r="F19" s="1" t="s">
        <v>108</v>
      </c>
      <c r="G19" s="1" t="s">
        <v>108</v>
      </c>
      <c r="H19" s="1" t="s">
        <v>108</v>
      </c>
      <c r="I19" s="1" t="s">
        <v>108</v>
      </c>
      <c r="J19" s="1" t="s">
        <v>108</v>
      </c>
      <c r="K19" s="1" t="s">
        <v>108</v>
      </c>
      <c r="L19" s="1" t="s">
        <v>108</v>
      </c>
      <c r="M19" s="1" t="s">
        <v>108</v>
      </c>
      <c r="N19" s="1" t="s">
        <v>108</v>
      </c>
      <c r="O19" s="1" t="s">
        <v>108</v>
      </c>
      <c r="P19" s="1" t="s">
        <v>108</v>
      </c>
      <c r="Q19" s="1" t="s">
        <v>108</v>
      </c>
      <c r="R19" s="1" t="s">
        <v>108</v>
      </c>
      <c r="S19" s="1" t="s">
        <v>108</v>
      </c>
      <c r="T19" s="1" t="s">
        <v>108</v>
      </c>
    </row>
    <row r="20" spans="2:20" x14ac:dyDescent="0.25">
      <c r="B20" s="19" t="s">
        <v>13</v>
      </c>
      <c r="C20" s="21" t="s">
        <v>152</v>
      </c>
      <c r="D20" s="17" t="s">
        <v>0</v>
      </c>
      <c r="E20" s="13" t="s">
        <v>0</v>
      </c>
      <c r="F20" s="10"/>
      <c r="G20" s="5" t="s">
        <v>0</v>
      </c>
      <c r="H20" s="2"/>
      <c r="I20" s="4"/>
      <c r="J20" s="4"/>
      <c r="K20" s="4"/>
      <c r="L20" s="22" t="s">
        <v>0</v>
      </c>
      <c r="M20" s="24" t="s">
        <v>0</v>
      </c>
      <c r="N20" s="27" t="s">
        <v>0</v>
      </c>
      <c r="O20" s="33" t="s">
        <v>0</v>
      </c>
      <c r="P20" s="5" t="s">
        <v>0</v>
      </c>
      <c r="Q20" s="5" t="s">
        <v>0</v>
      </c>
      <c r="R20" s="5" t="s">
        <v>0</v>
      </c>
      <c r="S20" s="18" t="s">
        <v>0</v>
      </c>
      <c r="T20" s="23" t="s">
        <v>0</v>
      </c>
    </row>
    <row r="21" spans="2:20" x14ac:dyDescent="0.25">
      <c r="B21" s="7" t="s">
        <v>108</v>
      </c>
      <c r="C21" s="1" t="s">
        <v>108</v>
      </c>
      <c r="D21" s="6" t="s">
        <v>108</v>
      </c>
      <c r="E21" s="1" t="s">
        <v>108</v>
      </c>
      <c r="F21" s="1" t="s">
        <v>108</v>
      </c>
      <c r="G21" s="1" t="s">
        <v>108</v>
      </c>
      <c r="H21" s="1" t="s">
        <v>108</v>
      </c>
      <c r="I21" s="1" t="s">
        <v>108</v>
      </c>
      <c r="J21" s="1" t="s">
        <v>108</v>
      </c>
      <c r="K21" s="1" t="s">
        <v>108</v>
      </c>
      <c r="L21" s="1" t="s">
        <v>108</v>
      </c>
      <c r="M21" s="1" t="s">
        <v>108</v>
      </c>
      <c r="N21" s="1" t="s">
        <v>108</v>
      </c>
      <c r="O21" s="1" t="s">
        <v>108</v>
      </c>
      <c r="P21" s="1" t="s">
        <v>108</v>
      </c>
      <c r="Q21" s="1" t="s">
        <v>108</v>
      </c>
      <c r="R21" s="1" t="s">
        <v>108</v>
      </c>
      <c r="S21" s="1" t="s">
        <v>108</v>
      </c>
      <c r="T21" s="1" t="s">
        <v>108</v>
      </c>
    </row>
    <row r="22" spans="2:20" ht="55.2" x14ac:dyDescent="0.25">
      <c r="B22" s="14" t="s">
        <v>82</v>
      </c>
      <c r="C22" s="16" t="s">
        <v>122</v>
      </c>
      <c r="D22" s="15"/>
      <c r="E22" s="2"/>
      <c r="F22" s="2"/>
      <c r="G22" s="2"/>
      <c r="H22" s="2"/>
      <c r="I22" s="3">
        <f>SUM('GFAC_2021-Q3_SCDPT3'!SCDPT3_24BEGIN_7:'GFAC_2021-Q3_SCDPT3'!SCDPT3_24ENDIN_7)</f>
        <v>0</v>
      </c>
      <c r="J22" s="3">
        <f>SUM('GFAC_2021-Q3_SCDPT3'!SCDPT3_24BEGIN_8:'GFAC_2021-Q3_SCDPT3'!SCDPT3_24ENDIN_8)</f>
        <v>0</v>
      </c>
      <c r="K22" s="3">
        <f>SUM('GFAC_2021-Q3_SCDPT3'!SCDPT3_24BEGIN_9:'GFAC_2021-Q3_SCDPT3'!SCDPT3_24ENDIN_9)</f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25">
      <c r="B23" s="7" t="s">
        <v>108</v>
      </c>
      <c r="C23" s="1" t="s">
        <v>108</v>
      </c>
      <c r="D23" s="6" t="s">
        <v>108</v>
      </c>
      <c r="E23" s="1" t="s">
        <v>108</v>
      </c>
      <c r="F23" s="1" t="s">
        <v>108</v>
      </c>
      <c r="G23" s="1" t="s">
        <v>108</v>
      </c>
      <c r="H23" s="1" t="s">
        <v>108</v>
      </c>
      <c r="I23" s="1" t="s">
        <v>108</v>
      </c>
      <c r="J23" s="1" t="s">
        <v>108</v>
      </c>
      <c r="K23" s="1" t="s">
        <v>108</v>
      </c>
      <c r="L23" s="1" t="s">
        <v>108</v>
      </c>
      <c r="M23" s="1" t="s">
        <v>108</v>
      </c>
      <c r="N23" s="1" t="s">
        <v>108</v>
      </c>
      <c r="O23" s="1" t="s">
        <v>108</v>
      </c>
      <c r="P23" s="1" t="s">
        <v>108</v>
      </c>
      <c r="Q23" s="1" t="s">
        <v>108</v>
      </c>
      <c r="R23" s="1" t="s">
        <v>108</v>
      </c>
      <c r="S23" s="1" t="s">
        <v>108</v>
      </c>
      <c r="T23" s="1" t="s">
        <v>108</v>
      </c>
    </row>
    <row r="24" spans="2:20" x14ac:dyDescent="0.25">
      <c r="B24" s="19" t="s">
        <v>37</v>
      </c>
      <c r="C24" s="21" t="s">
        <v>152</v>
      </c>
      <c r="D24" s="17" t="s">
        <v>0</v>
      </c>
      <c r="E24" s="13" t="s">
        <v>0</v>
      </c>
      <c r="F24" s="10"/>
      <c r="G24" s="5" t="s">
        <v>0</v>
      </c>
      <c r="H24" s="2"/>
      <c r="I24" s="4"/>
      <c r="J24" s="4"/>
      <c r="K24" s="4"/>
      <c r="L24" s="22" t="s">
        <v>0</v>
      </c>
      <c r="M24" s="24" t="s">
        <v>0</v>
      </c>
      <c r="N24" s="27" t="s">
        <v>0</v>
      </c>
      <c r="O24" s="33" t="s">
        <v>0</v>
      </c>
      <c r="P24" s="5" t="s">
        <v>0</v>
      </c>
      <c r="Q24" s="5" t="s">
        <v>0</v>
      </c>
      <c r="R24" s="5" t="s">
        <v>0</v>
      </c>
      <c r="S24" s="18" t="s">
        <v>0</v>
      </c>
      <c r="T24" s="23" t="s">
        <v>0</v>
      </c>
    </row>
    <row r="25" spans="2:20" x14ac:dyDescent="0.25">
      <c r="B25" s="7" t="s">
        <v>108</v>
      </c>
      <c r="C25" s="1" t="s">
        <v>108</v>
      </c>
      <c r="D25" s="6" t="s">
        <v>108</v>
      </c>
      <c r="E25" s="1" t="s">
        <v>108</v>
      </c>
      <c r="F25" s="1" t="s">
        <v>108</v>
      </c>
      <c r="G25" s="1" t="s">
        <v>108</v>
      </c>
      <c r="H25" s="1" t="s">
        <v>108</v>
      </c>
      <c r="I25" s="1" t="s">
        <v>108</v>
      </c>
      <c r="J25" s="1" t="s">
        <v>108</v>
      </c>
      <c r="K25" s="1" t="s">
        <v>108</v>
      </c>
      <c r="L25" s="1" t="s">
        <v>108</v>
      </c>
      <c r="M25" s="1" t="s">
        <v>108</v>
      </c>
      <c r="N25" s="1" t="s">
        <v>108</v>
      </c>
      <c r="O25" s="1" t="s">
        <v>108</v>
      </c>
      <c r="P25" s="1" t="s">
        <v>108</v>
      </c>
      <c r="Q25" s="1" t="s">
        <v>108</v>
      </c>
      <c r="R25" s="1" t="s">
        <v>108</v>
      </c>
      <c r="S25" s="1" t="s">
        <v>108</v>
      </c>
      <c r="T25" s="1" t="s">
        <v>108</v>
      </c>
    </row>
    <row r="26" spans="2:20" ht="27.6" x14ac:dyDescent="0.25">
      <c r="B26" s="14" t="s">
        <v>102</v>
      </c>
      <c r="C26" s="16" t="s">
        <v>28</v>
      </c>
      <c r="D26" s="15"/>
      <c r="E26" s="2"/>
      <c r="F26" s="2"/>
      <c r="G26" s="2"/>
      <c r="H26" s="2"/>
      <c r="I26" s="3">
        <f>SUM('GFAC_2021-Q3_SCDPT3'!SCDPT3_31BEGIN_7:'GFAC_2021-Q3_SCDPT3'!SCDPT3_31ENDIN_7)</f>
        <v>0</v>
      </c>
      <c r="J26" s="3">
        <f>SUM('GFAC_2021-Q3_SCDPT3'!SCDPT3_31BEGIN_8:'GFAC_2021-Q3_SCDPT3'!SCDPT3_31ENDIN_8)</f>
        <v>0</v>
      </c>
      <c r="K26" s="3">
        <f>SUM('GFAC_2021-Q3_SCDPT3'!SCDPT3_31BEGIN_9:'GFAC_2021-Q3_SCDPT3'!SCDPT3_31ENDIN_9)</f>
        <v>0</v>
      </c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25">
      <c r="B27" s="7" t="s">
        <v>108</v>
      </c>
      <c r="C27" s="1" t="s">
        <v>108</v>
      </c>
      <c r="D27" s="6" t="s">
        <v>108</v>
      </c>
      <c r="E27" s="1" t="s">
        <v>108</v>
      </c>
      <c r="F27" s="1" t="s">
        <v>108</v>
      </c>
      <c r="G27" s="1" t="s">
        <v>108</v>
      </c>
      <c r="H27" s="1" t="s">
        <v>108</v>
      </c>
      <c r="I27" s="1" t="s">
        <v>108</v>
      </c>
      <c r="J27" s="1" t="s">
        <v>108</v>
      </c>
      <c r="K27" s="1" t="s">
        <v>108</v>
      </c>
      <c r="L27" s="1" t="s">
        <v>108</v>
      </c>
      <c r="M27" s="1" t="s">
        <v>108</v>
      </c>
      <c r="N27" s="1" t="s">
        <v>108</v>
      </c>
      <c r="O27" s="1" t="s">
        <v>108</v>
      </c>
      <c r="P27" s="1" t="s">
        <v>108</v>
      </c>
      <c r="Q27" s="1" t="s">
        <v>108</v>
      </c>
      <c r="R27" s="1" t="s">
        <v>108</v>
      </c>
      <c r="S27" s="1" t="s">
        <v>108</v>
      </c>
      <c r="T27" s="1" t="s">
        <v>108</v>
      </c>
    </row>
    <row r="28" spans="2:20" x14ac:dyDescent="0.25">
      <c r="B28" s="19" t="s">
        <v>55</v>
      </c>
      <c r="C28" s="38" t="s">
        <v>2</v>
      </c>
      <c r="D28" s="17" t="s">
        <v>72</v>
      </c>
      <c r="E28" s="13" t="s">
        <v>0</v>
      </c>
      <c r="F28" s="45">
        <v>44419</v>
      </c>
      <c r="G28" s="5" t="s">
        <v>38</v>
      </c>
      <c r="H28" s="2"/>
      <c r="I28" s="4">
        <v>249957</v>
      </c>
      <c r="J28" s="4">
        <v>250000</v>
      </c>
      <c r="K28" s="4">
        <v>0</v>
      </c>
      <c r="L28" s="22" t="s">
        <v>110</v>
      </c>
      <c r="M28" s="24" t="s">
        <v>14</v>
      </c>
      <c r="N28" s="27" t="s">
        <v>12</v>
      </c>
      <c r="O28" s="2"/>
      <c r="P28" s="5" t="s">
        <v>90</v>
      </c>
      <c r="Q28" s="5" t="s">
        <v>154</v>
      </c>
      <c r="R28" s="5" t="s">
        <v>0</v>
      </c>
      <c r="S28" s="18" t="s">
        <v>0</v>
      </c>
      <c r="T28" s="23" t="s">
        <v>39</v>
      </c>
    </row>
    <row r="29" spans="2:20" x14ac:dyDescent="0.25">
      <c r="B29" s="19" t="s">
        <v>91</v>
      </c>
      <c r="C29" s="38" t="s">
        <v>163</v>
      </c>
      <c r="D29" s="17" t="s">
        <v>133</v>
      </c>
      <c r="E29" s="51" t="s">
        <v>0</v>
      </c>
      <c r="F29" s="45">
        <v>44406</v>
      </c>
      <c r="G29" s="5" t="s">
        <v>62</v>
      </c>
      <c r="H29" s="2"/>
      <c r="I29" s="4">
        <v>249293</v>
      </c>
      <c r="J29" s="4">
        <v>250000</v>
      </c>
      <c r="K29" s="4">
        <v>0</v>
      </c>
      <c r="L29" s="48" t="s">
        <v>110</v>
      </c>
      <c r="M29" s="47" t="s">
        <v>143</v>
      </c>
      <c r="N29" s="52" t="s">
        <v>12</v>
      </c>
      <c r="O29" s="2"/>
      <c r="P29" s="5" t="s">
        <v>92</v>
      </c>
      <c r="Q29" s="5" t="s">
        <v>56</v>
      </c>
      <c r="R29" s="5" t="s">
        <v>40</v>
      </c>
      <c r="S29" s="18" t="s">
        <v>0</v>
      </c>
      <c r="T29" s="23" t="s">
        <v>57</v>
      </c>
    </row>
    <row r="30" spans="2:20" x14ac:dyDescent="0.25">
      <c r="B30" s="19" t="s">
        <v>134</v>
      </c>
      <c r="C30" s="38" t="s">
        <v>164</v>
      </c>
      <c r="D30" s="17" t="s">
        <v>112</v>
      </c>
      <c r="E30" s="51" t="s">
        <v>0</v>
      </c>
      <c r="F30" s="45">
        <v>44418</v>
      </c>
      <c r="G30" s="5" t="s">
        <v>38</v>
      </c>
      <c r="H30" s="2"/>
      <c r="I30" s="4">
        <v>257648</v>
      </c>
      <c r="J30" s="4">
        <v>250000</v>
      </c>
      <c r="K30" s="4">
        <v>2400</v>
      </c>
      <c r="L30" s="48" t="s">
        <v>110</v>
      </c>
      <c r="M30" s="47" t="s">
        <v>63</v>
      </c>
      <c r="N30" s="52" t="s">
        <v>12</v>
      </c>
      <c r="O30" s="2"/>
      <c r="P30" s="5" t="s">
        <v>165</v>
      </c>
      <c r="Q30" s="5" t="s">
        <v>166</v>
      </c>
      <c r="R30" s="5" t="s">
        <v>0</v>
      </c>
      <c r="S30" s="18" t="s">
        <v>0</v>
      </c>
      <c r="T30" s="23" t="s">
        <v>29</v>
      </c>
    </row>
    <row r="31" spans="2:20" x14ac:dyDescent="0.25">
      <c r="B31" s="7" t="s">
        <v>108</v>
      </c>
      <c r="C31" s="1" t="s">
        <v>108</v>
      </c>
      <c r="D31" s="6" t="s">
        <v>108</v>
      </c>
      <c r="E31" s="1" t="s">
        <v>108</v>
      </c>
      <c r="F31" s="1" t="s">
        <v>108</v>
      </c>
      <c r="G31" s="1" t="s">
        <v>108</v>
      </c>
      <c r="H31" s="1" t="s">
        <v>108</v>
      </c>
      <c r="I31" s="1" t="s">
        <v>108</v>
      </c>
      <c r="J31" s="1" t="s">
        <v>108</v>
      </c>
      <c r="K31" s="1" t="s">
        <v>108</v>
      </c>
      <c r="L31" s="1" t="s">
        <v>108</v>
      </c>
      <c r="M31" s="1" t="s">
        <v>108</v>
      </c>
      <c r="N31" s="1" t="s">
        <v>108</v>
      </c>
      <c r="O31" s="1" t="s">
        <v>108</v>
      </c>
      <c r="P31" s="1" t="s">
        <v>108</v>
      </c>
      <c r="Q31" s="1" t="s">
        <v>108</v>
      </c>
      <c r="R31" s="1" t="s">
        <v>108</v>
      </c>
      <c r="S31" s="1" t="s">
        <v>108</v>
      </c>
      <c r="T31" s="1" t="s">
        <v>108</v>
      </c>
    </row>
    <row r="32" spans="2:20" ht="41.4" x14ac:dyDescent="0.25">
      <c r="B32" s="14" t="s">
        <v>64</v>
      </c>
      <c r="C32" s="16" t="s">
        <v>15</v>
      </c>
      <c r="D32" s="15"/>
      <c r="E32" s="2"/>
      <c r="F32" s="2"/>
      <c r="G32" s="2"/>
      <c r="H32" s="2"/>
      <c r="I32" s="3">
        <f>SUM('GFAC_2021-Q3_SCDPT3'!SCDPT3_38BEGIN_7:'GFAC_2021-Q3_SCDPT3'!SCDPT3_38ENDIN_7)</f>
        <v>756898</v>
      </c>
      <c r="J32" s="3">
        <f>SUM('GFAC_2021-Q3_SCDPT3'!SCDPT3_38BEGIN_8:'GFAC_2021-Q3_SCDPT3'!SCDPT3_38ENDIN_8)</f>
        <v>750000</v>
      </c>
      <c r="K32" s="3">
        <f>SUM('GFAC_2021-Q3_SCDPT3'!SCDPT3_38BEGIN_9:'GFAC_2021-Q3_SCDPT3'!SCDPT3_38ENDIN_9)</f>
        <v>2400</v>
      </c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25">
      <c r="B33" s="7" t="s">
        <v>108</v>
      </c>
      <c r="C33" s="1" t="s">
        <v>108</v>
      </c>
      <c r="D33" s="6" t="s">
        <v>108</v>
      </c>
      <c r="E33" s="1" t="s">
        <v>108</v>
      </c>
      <c r="F33" s="1" t="s">
        <v>108</v>
      </c>
      <c r="G33" s="1" t="s">
        <v>108</v>
      </c>
      <c r="H33" s="1" t="s">
        <v>108</v>
      </c>
      <c r="I33" s="1" t="s">
        <v>108</v>
      </c>
      <c r="J33" s="1" t="s">
        <v>108</v>
      </c>
      <c r="K33" s="1" t="s">
        <v>108</v>
      </c>
      <c r="L33" s="1" t="s">
        <v>108</v>
      </c>
      <c r="M33" s="1" t="s">
        <v>108</v>
      </c>
      <c r="N33" s="1" t="s">
        <v>108</v>
      </c>
      <c r="O33" s="1" t="s">
        <v>108</v>
      </c>
      <c r="P33" s="1" t="s">
        <v>108</v>
      </c>
      <c r="Q33" s="1" t="s">
        <v>108</v>
      </c>
      <c r="R33" s="1" t="s">
        <v>108</v>
      </c>
      <c r="S33" s="1" t="s">
        <v>108</v>
      </c>
      <c r="T33" s="1" t="s">
        <v>108</v>
      </c>
    </row>
    <row r="34" spans="2:20" x14ac:dyDescent="0.25">
      <c r="B34" s="19" t="s">
        <v>113</v>
      </c>
      <c r="C34" s="21" t="s">
        <v>152</v>
      </c>
      <c r="D34" s="17" t="s">
        <v>0</v>
      </c>
      <c r="E34" s="13" t="s">
        <v>0</v>
      </c>
      <c r="F34" s="10"/>
      <c r="G34" s="5" t="s">
        <v>0</v>
      </c>
      <c r="H34" s="2"/>
      <c r="I34" s="4"/>
      <c r="J34" s="4"/>
      <c r="K34" s="4"/>
      <c r="L34" s="22" t="s">
        <v>0</v>
      </c>
      <c r="M34" s="24" t="s">
        <v>0</v>
      </c>
      <c r="N34" s="27" t="s">
        <v>0</v>
      </c>
      <c r="O34" s="2"/>
      <c r="P34" s="5" t="s">
        <v>0</v>
      </c>
      <c r="Q34" s="5" t="s">
        <v>0</v>
      </c>
      <c r="R34" s="5" t="s">
        <v>0</v>
      </c>
      <c r="S34" s="18" t="s">
        <v>0</v>
      </c>
      <c r="T34" s="23" t="s">
        <v>0</v>
      </c>
    </row>
    <row r="35" spans="2:20" x14ac:dyDescent="0.25">
      <c r="B35" s="7" t="s">
        <v>108</v>
      </c>
      <c r="C35" s="1" t="s">
        <v>108</v>
      </c>
      <c r="D35" s="6" t="s">
        <v>108</v>
      </c>
      <c r="E35" s="1" t="s">
        <v>108</v>
      </c>
      <c r="F35" s="1" t="s">
        <v>108</v>
      </c>
      <c r="G35" s="1" t="s">
        <v>108</v>
      </c>
      <c r="H35" s="1" t="s">
        <v>108</v>
      </c>
      <c r="I35" s="1" t="s">
        <v>108</v>
      </c>
      <c r="J35" s="1" t="s">
        <v>108</v>
      </c>
      <c r="K35" s="1" t="s">
        <v>108</v>
      </c>
      <c r="L35" s="1" t="s">
        <v>108</v>
      </c>
      <c r="M35" s="1" t="s">
        <v>108</v>
      </c>
      <c r="N35" s="1" t="s">
        <v>108</v>
      </c>
      <c r="O35" s="1" t="s">
        <v>108</v>
      </c>
      <c r="P35" s="1" t="s">
        <v>108</v>
      </c>
      <c r="Q35" s="1" t="s">
        <v>108</v>
      </c>
      <c r="R35" s="1" t="s">
        <v>108</v>
      </c>
      <c r="S35" s="1" t="s">
        <v>108</v>
      </c>
      <c r="T35" s="1" t="s">
        <v>108</v>
      </c>
    </row>
    <row r="36" spans="2:20" ht="27.6" x14ac:dyDescent="0.25">
      <c r="B36" s="14" t="s">
        <v>167</v>
      </c>
      <c r="C36" s="16" t="s">
        <v>16</v>
      </c>
      <c r="D36" s="15"/>
      <c r="E36" s="2"/>
      <c r="F36" s="2"/>
      <c r="G36" s="2"/>
      <c r="H36" s="2"/>
      <c r="I36" s="3">
        <f>SUM('GFAC_2021-Q3_SCDPT3'!SCDPT3_48BEGIN_7:'GFAC_2021-Q3_SCDPT3'!SCDPT3_48ENDIN_7)</f>
        <v>0</v>
      </c>
      <c r="J36" s="3">
        <f>SUM('GFAC_2021-Q3_SCDPT3'!SCDPT3_48BEGIN_8:'GFAC_2021-Q3_SCDPT3'!SCDPT3_48ENDIN_8)</f>
        <v>0</v>
      </c>
      <c r="K36" s="3">
        <f>SUM('GFAC_2021-Q3_SCDPT3'!SCDPT3_48BEGIN_9:'GFAC_2021-Q3_SCDPT3'!SCDPT3_48ENDIN_9)</f>
        <v>0</v>
      </c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25">
      <c r="B37" s="7" t="s">
        <v>108</v>
      </c>
      <c r="C37" s="1" t="s">
        <v>108</v>
      </c>
      <c r="D37" s="6" t="s">
        <v>108</v>
      </c>
      <c r="E37" s="1" t="s">
        <v>108</v>
      </c>
      <c r="F37" s="1" t="s">
        <v>108</v>
      </c>
      <c r="G37" s="1" t="s">
        <v>108</v>
      </c>
      <c r="H37" s="1" t="s">
        <v>108</v>
      </c>
      <c r="I37" s="1" t="s">
        <v>108</v>
      </c>
      <c r="J37" s="1" t="s">
        <v>108</v>
      </c>
      <c r="K37" s="1" t="s">
        <v>108</v>
      </c>
      <c r="L37" s="1" t="s">
        <v>108</v>
      </c>
      <c r="M37" s="1" t="s">
        <v>108</v>
      </c>
      <c r="N37" s="1" t="s">
        <v>108</v>
      </c>
      <c r="O37" s="1" t="s">
        <v>108</v>
      </c>
      <c r="P37" s="1" t="s">
        <v>108</v>
      </c>
      <c r="Q37" s="1" t="s">
        <v>108</v>
      </c>
      <c r="R37" s="1" t="s">
        <v>108</v>
      </c>
      <c r="S37" s="1" t="s">
        <v>108</v>
      </c>
      <c r="T37" s="1" t="s">
        <v>108</v>
      </c>
    </row>
    <row r="38" spans="2:20" x14ac:dyDescent="0.25">
      <c r="B38" s="19" t="s">
        <v>135</v>
      </c>
      <c r="C38" s="21" t="s">
        <v>152</v>
      </c>
      <c r="D38" s="17" t="s">
        <v>0</v>
      </c>
      <c r="E38" s="13" t="s">
        <v>0</v>
      </c>
      <c r="F38" s="10"/>
      <c r="G38" s="5" t="s">
        <v>0</v>
      </c>
      <c r="H38" s="2"/>
      <c r="I38" s="4"/>
      <c r="J38" s="4"/>
      <c r="K38" s="4"/>
      <c r="L38" s="22" t="s">
        <v>0</v>
      </c>
      <c r="M38" s="24" t="s">
        <v>0</v>
      </c>
      <c r="N38" s="27" t="s">
        <v>0</v>
      </c>
      <c r="O38" s="2"/>
      <c r="P38" s="5" t="s">
        <v>0</v>
      </c>
      <c r="Q38" s="5" t="s">
        <v>0</v>
      </c>
      <c r="R38" s="5" t="s">
        <v>0</v>
      </c>
      <c r="S38" s="18" t="s">
        <v>0</v>
      </c>
      <c r="T38" s="23" t="s">
        <v>0</v>
      </c>
    </row>
    <row r="39" spans="2:20" x14ac:dyDescent="0.25">
      <c r="B39" s="7" t="s">
        <v>108</v>
      </c>
      <c r="C39" s="1" t="s">
        <v>108</v>
      </c>
      <c r="D39" s="6" t="s">
        <v>108</v>
      </c>
      <c r="E39" s="1" t="s">
        <v>108</v>
      </c>
      <c r="F39" s="1" t="s">
        <v>108</v>
      </c>
      <c r="G39" s="1" t="s">
        <v>108</v>
      </c>
      <c r="H39" s="1" t="s">
        <v>108</v>
      </c>
      <c r="I39" s="1" t="s">
        <v>108</v>
      </c>
      <c r="J39" s="1" t="s">
        <v>108</v>
      </c>
      <c r="K39" s="1" t="s">
        <v>108</v>
      </c>
      <c r="L39" s="1" t="s">
        <v>108</v>
      </c>
      <c r="M39" s="1" t="s">
        <v>108</v>
      </c>
      <c r="N39" s="1" t="s">
        <v>108</v>
      </c>
      <c r="O39" s="1" t="s">
        <v>108</v>
      </c>
      <c r="P39" s="1" t="s">
        <v>108</v>
      </c>
      <c r="Q39" s="1" t="s">
        <v>108</v>
      </c>
      <c r="R39" s="1" t="s">
        <v>108</v>
      </c>
      <c r="S39" s="1" t="s">
        <v>108</v>
      </c>
      <c r="T39" s="1" t="s">
        <v>108</v>
      </c>
    </row>
    <row r="40" spans="2:20" ht="27.6" x14ac:dyDescent="0.25">
      <c r="B40" s="14" t="s">
        <v>17</v>
      </c>
      <c r="C40" s="16" t="s">
        <v>41</v>
      </c>
      <c r="D40" s="15"/>
      <c r="E40" s="2"/>
      <c r="F40" s="2"/>
      <c r="G40" s="2"/>
      <c r="H40" s="2"/>
      <c r="I40" s="3">
        <f>SUM('GFAC_2021-Q3_SCDPT3'!SCDPT3_55BEGIN_7:'GFAC_2021-Q3_SCDPT3'!SCDPT3_55ENDIN_7)</f>
        <v>0</v>
      </c>
      <c r="J40" s="3">
        <f>SUM('GFAC_2021-Q3_SCDPT3'!SCDPT3_55BEGIN_8:'GFAC_2021-Q3_SCDPT3'!SCDPT3_55ENDIN_8)</f>
        <v>0</v>
      </c>
      <c r="K40" s="3">
        <f>SUM('GFAC_2021-Q3_SCDPT3'!SCDPT3_55BEGIN_9:'GFAC_2021-Q3_SCDPT3'!SCDPT3_55ENDIN_9)</f>
        <v>0</v>
      </c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25">
      <c r="B41" s="7" t="s">
        <v>108</v>
      </c>
      <c r="C41" s="1" t="s">
        <v>108</v>
      </c>
      <c r="D41" s="6" t="s">
        <v>108</v>
      </c>
      <c r="E41" s="1" t="s">
        <v>108</v>
      </c>
      <c r="F41" s="1" t="s">
        <v>108</v>
      </c>
      <c r="G41" s="1" t="s">
        <v>108</v>
      </c>
      <c r="H41" s="1" t="s">
        <v>108</v>
      </c>
      <c r="I41" s="1" t="s">
        <v>108</v>
      </c>
      <c r="J41" s="1" t="s">
        <v>108</v>
      </c>
      <c r="K41" s="1" t="s">
        <v>108</v>
      </c>
      <c r="L41" s="1" t="s">
        <v>108</v>
      </c>
      <c r="M41" s="1" t="s">
        <v>108</v>
      </c>
      <c r="N41" s="1" t="s">
        <v>108</v>
      </c>
      <c r="O41" s="1" t="s">
        <v>108</v>
      </c>
      <c r="P41" s="1" t="s">
        <v>108</v>
      </c>
      <c r="Q41" s="1" t="s">
        <v>108</v>
      </c>
      <c r="R41" s="1" t="s">
        <v>108</v>
      </c>
      <c r="S41" s="1" t="s">
        <v>108</v>
      </c>
      <c r="T41" s="1" t="s">
        <v>108</v>
      </c>
    </row>
    <row r="42" spans="2:20" x14ac:dyDescent="0.25">
      <c r="B42" s="19" t="s">
        <v>83</v>
      </c>
      <c r="C42" s="21" t="s">
        <v>152</v>
      </c>
      <c r="D42" s="17" t="s">
        <v>0</v>
      </c>
      <c r="E42" s="13" t="s">
        <v>0</v>
      </c>
      <c r="F42" s="10"/>
      <c r="G42" s="5" t="s">
        <v>0</v>
      </c>
      <c r="H42" s="26"/>
      <c r="I42" s="4"/>
      <c r="J42" s="4"/>
      <c r="K42" s="4"/>
      <c r="L42" s="22" t="s">
        <v>0</v>
      </c>
      <c r="M42" s="24" t="s">
        <v>0</v>
      </c>
      <c r="N42" s="27" t="s">
        <v>0</v>
      </c>
      <c r="O42" s="2"/>
      <c r="P42" s="5" t="s">
        <v>0</v>
      </c>
      <c r="Q42" s="5" t="s">
        <v>0</v>
      </c>
      <c r="R42" s="5" t="s">
        <v>0</v>
      </c>
      <c r="S42" s="18" t="s">
        <v>0</v>
      </c>
      <c r="T42" s="23" t="s">
        <v>0</v>
      </c>
    </row>
    <row r="43" spans="2:20" x14ac:dyDescent="0.25">
      <c r="B43" s="7" t="s">
        <v>108</v>
      </c>
      <c r="C43" s="1" t="s">
        <v>108</v>
      </c>
      <c r="D43" s="6" t="s">
        <v>108</v>
      </c>
      <c r="E43" s="1" t="s">
        <v>108</v>
      </c>
      <c r="F43" s="1" t="s">
        <v>108</v>
      </c>
      <c r="G43" s="1" t="s">
        <v>108</v>
      </c>
      <c r="H43" s="1" t="s">
        <v>108</v>
      </c>
      <c r="I43" s="1" t="s">
        <v>108</v>
      </c>
      <c r="J43" s="1" t="s">
        <v>108</v>
      </c>
      <c r="K43" s="1" t="s">
        <v>108</v>
      </c>
      <c r="L43" s="1" t="s">
        <v>108</v>
      </c>
      <c r="M43" s="1" t="s">
        <v>108</v>
      </c>
      <c r="N43" s="1" t="s">
        <v>108</v>
      </c>
      <c r="O43" s="1" t="s">
        <v>108</v>
      </c>
      <c r="P43" s="1" t="s">
        <v>108</v>
      </c>
      <c r="Q43" s="1" t="s">
        <v>108</v>
      </c>
      <c r="R43" s="1" t="s">
        <v>108</v>
      </c>
      <c r="S43" s="1" t="s">
        <v>108</v>
      </c>
      <c r="T43" s="1" t="s">
        <v>108</v>
      </c>
    </row>
    <row r="44" spans="2:20" ht="27.6" x14ac:dyDescent="0.25">
      <c r="B44" s="14" t="s">
        <v>136</v>
      </c>
      <c r="C44" s="16" t="s">
        <v>144</v>
      </c>
      <c r="D44" s="15"/>
      <c r="E44" s="2"/>
      <c r="F44" s="2"/>
      <c r="G44" s="2"/>
      <c r="H44" s="2"/>
      <c r="I44" s="3">
        <f>SUM('GFAC_2021-Q3_SCDPT3'!SCDPT3_80BEGIN_7:'GFAC_2021-Q3_SCDPT3'!SCDPT3_80ENDIN_7)</f>
        <v>0</v>
      </c>
      <c r="J44" s="3">
        <f>SUM('GFAC_2021-Q3_SCDPT3'!SCDPT3_80BEGIN_8:'GFAC_2021-Q3_SCDPT3'!SCDPT3_80ENDIN_8)</f>
        <v>0</v>
      </c>
      <c r="K44" s="3">
        <f>SUM('GFAC_2021-Q3_SCDPT3'!SCDPT3_80BEGIN_9:'GFAC_2021-Q3_SCDPT3'!SCDPT3_80ENDIN_9)</f>
        <v>0</v>
      </c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25">
      <c r="B45" s="7" t="s">
        <v>108</v>
      </c>
      <c r="C45" s="1" t="s">
        <v>108</v>
      </c>
      <c r="D45" s="6" t="s">
        <v>108</v>
      </c>
      <c r="E45" s="1" t="s">
        <v>108</v>
      </c>
      <c r="F45" s="1" t="s">
        <v>108</v>
      </c>
      <c r="G45" s="1" t="s">
        <v>108</v>
      </c>
      <c r="H45" s="1" t="s">
        <v>108</v>
      </c>
      <c r="I45" s="1" t="s">
        <v>108</v>
      </c>
      <c r="J45" s="1" t="s">
        <v>108</v>
      </c>
      <c r="K45" s="1" t="s">
        <v>108</v>
      </c>
      <c r="L45" s="1" t="s">
        <v>108</v>
      </c>
      <c r="M45" s="1" t="s">
        <v>108</v>
      </c>
      <c r="N45" s="1" t="s">
        <v>108</v>
      </c>
      <c r="O45" s="1" t="s">
        <v>108</v>
      </c>
      <c r="P45" s="1" t="s">
        <v>108</v>
      </c>
      <c r="Q45" s="1" t="s">
        <v>108</v>
      </c>
      <c r="R45" s="1" t="s">
        <v>108</v>
      </c>
      <c r="S45" s="1" t="s">
        <v>108</v>
      </c>
      <c r="T45" s="1" t="s">
        <v>108</v>
      </c>
    </row>
    <row r="46" spans="2:20" x14ac:dyDescent="0.25">
      <c r="B46" s="19" t="s">
        <v>18</v>
      </c>
      <c r="C46" s="21" t="s">
        <v>152</v>
      </c>
      <c r="D46" s="17" t="s">
        <v>0</v>
      </c>
      <c r="E46" s="13" t="s">
        <v>0</v>
      </c>
      <c r="F46" s="10"/>
      <c r="G46" s="5" t="s">
        <v>0</v>
      </c>
      <c r="H46" s="2"/>
      <c r="I46" s="4"/>
      <c r="J46" s="4"/>
      <c r="K46" s="4"/>
      <c r="L46" s="22" t="s">
        <v>0</v>
      </c>
      <c r="M46" s="24" t="s">
        <v>0</v>
      </c>
      <c r="N46" s="27" t="s">
        <v>0</v>
      </c>
      <c r="O46" s="2"/>
      <c r="P46" s="5" t="s">
        <v>0</v>
      </c>
      <c r="Q46" s="5" t="s">
        <v>0</v>
      </c>
      <c r="R46" s="5" t="s">
        <v>0</v>
      </c>
      <c r="S46" s="18" t="s">
        <v>0</v>
      </c>
      <c r="T46" s="23" t="s">
        <v>0</v>
      </c>
    </row>
    <row r="47" spans="2:20" x14ac:dyDescent="0.25">
      <c r="B47" s="7" t="s">
        <v>108</v>
      </c>
      <c r="C47" s="1" t="s">
        <v>108</v>
      </c>
      <c r="D47" s="6" t="s">
        <v>108</v>
      </c>
      <c r="E47" s="1" t="s">
        <v>108</v>
      </c>
      <c r="F47" s="1" t="s">
        <v>108</v>
      </c>
      <c r="G47" s="1" t="s">
        <v>108</v>
      </c>
      <c r="H47" s="1" t="s">
        <v>108</v>
      </c>
      <c r="I47" s="1" t="s">
        <v>108</v>
      </c>
      <c r="J47" s="1" t="s">
        <v>108</v>
      </c>
      <c r="K47" s="1" t="s">
        <v>108</v>
      </c>
      <c r="L47" s="1" t="s">
        <v>108</v>
      </c>
      <c r="M47" s="1" t="s">
        <v>108</v>
      </c>
      <c r="N47" s="1" t="s">
        <v>108</v>
      </c>
      <c r="O47" s="1" t="s">
        <v>108</v>
      </c>
      <c r="P47" s="1" t="s">
        <v>108</v>
      </c>
      <c r="Q47" s="1" t="s">
        <v>108</v>
      </c>
      <c r="R47" s="1" t="s">
        <v>108</v>
      </c>
      <c r="S47" s="1" t="s">
        <v>108</v>
      </c>
      <c r="T47" s="1" t="s">
        <v>108</v>
      </c>
    </row>
    <row r="48" spans="2:20" ht="27.6" x14ac:dyDescent="0.25">
      <c r="B48" s="14" t="s">
        <v>73</v>
      </c>
      <c r="C48" s="16" t="s">
        <v>42</v>
      </c>
      <c r="D48" s="15"/>
      <c r="E48" s="2"/>
      <c r="F48" s="2"/>
      <c r="G48" s="2"/>
      <c r="H48" s="2"/>
      <c r="I48" s="3">
        <f>SUM('GFAC_2021-Q3_SCDPT3'!SCDPT3_82BEGIN_7:'GFAC_2021-Q3_SCDPT3'!SCDPT3_82ENDIN_7)</f>
        <v>0</v>
      </c>
      <c r="J48" s="3">
        <f>SUM('GFAC_2021-Q3_SCDPT3'!SCDPT3_82BEGIN_8:'GFAC_2021-Q3_SCDPT3'!SCDPT3_82ENDIN_8)</f>
        <v>0</v>
      </c>
      <c r="K48" s="3">
        <f>SUM('GFAC_2021-Q3_SCDPT3'!SCDPT3_82BEGIN_9:'GFAC_2021-Q3_SCDPT3'!SCDPT3_82ENDIN_9)</f>
        <v>0</v>
      </c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25">
      <c r="B49" s="14" t="s">
        <v>123</v>
      </c>
      <c r="C49" s="16" t="s">
        <v>137</v>
      </c>
      <c r="D49" s="15"/>
      <c r="E49" s="2"/>
      <c r="F49" s="2"/>
      <c r="G49" s="2"/>
      <c r="H49" s="2"/>
      <c r="I49" s="3">
        <f>'GFAC_2021-Q3_SCDPT3'!SCDPT3_0599999_7+'GFAC_2021-Q3_SCDPT3'!SCDPT3_1099999_7+'GFAC_2021-Q3_SCDPT3'!SCDPT3_1799999_7+'GFAC_2021-Q3_SCDPT3'!SCDPT3_2499999_7+'GFAC_2021-Q3_SCDPT3'!SCDPT3_3199999_7+'GFAC_2021-Q3_SCDPT3'!SCDPT3_3899999_7+'GFAC_2021-Q3_SCDPT3'!SCDPT3_4899999_7+'GFAC_2021-Q3_SCDPT3'!SCDPT3_5599999_7+'GFAC_2021-Q3_SCDPT3'!SCDPT3_8099999_7+'GFAC_2021-Q3_SCDPT3'!SCDPT3_8299999_7</f>
        <v>1006898</v>
      </c>
      <c r="J49" s="3">
        <f>'GFAC_2021-Q3_SCDPT3'!SCDPT3_0599999_8+'GFAC_2021-Q3_SCDPT3'!SCDPT3_1099999_8+'GFAC_2021-Q3_SCDPT3'!SCDPT3_1799999_8+'GFAC_2021-Q3_SCDPT3'!SCDPT3_2499999_8+'GFAC_2021-Q3_SCDPT3'!SCDPT3_3199999_8+'GFAC_2021-Q3_SCDPT3'!SCDPT3_3899999_8+'GFAC_2021-Q3_SCDPT3'!SCDPT3_4899999_8+'GFAC_2021-Q3_SCDPT3'!SCDPT3_5599999_8+'GFAC_2021-Q3_SCDPT3'!SCDPT3_8099999_8+'GFAC_2021-Q3_SCDPT3'!SCDPT3_8299999_8</f>
        <v>1000000</v>
      </c>
      <c r="K49" s="3">
        <f>'GFAC_2021-Q3_SCDPT3'!SCDPT3_0599999_9+'GFAC_2021-Q3_SCDPT3'!SCDPT3_1099999_9+'GFAC_2021-Q3_SCDPT3'!SCDPT3_1799999_9+'GFAC_2021-Q3_SCDPT3'!SCDPT3_2499999_9+'GFAC_2021-Q3_SCDPT3'!SCDPT3_3199999_9+'GFAC_2021-Q3_SCDPT3'!SCDPT3_3899999_9+'GFAC_2021-Q3_SCDPT3'!SCDPT3_4899999_9+'GFAC_2021-Q3_SCDPT3'!SCDPT3_5599999_9+'GFAC_2021-Q3_SCDPT3'!SCDPT3_8099999_9+'GFAC_2021-Q3_SCDPT3'!SCDPT3_8299999_9</f>
        <v>2400</v>
      </c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25">
      <c r="B50" s="14" t="s">
        <v>3</v>
      </c>
      <c r="C50" s="16" t="s">
        <v>58</v>
      </c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25">
      <c r="B51" s="14" t="s">
        <v>59</v>
      </c>
      <c r="C51" s="16" t="s">
        <v>93</v>
      </c>
      <c r="D51" s="15"/>
      <c r="E51" s="2"/>
      <c r="F51" s="2"/>
      <c r="G51" s="2"/>
      <c r="H51" s="2"/>
      <c r="I51" s="12">
        <f>'GFAC_2021-Q3_SCDPT3'!SCDPT3_8399997_7</f>
        <v>1006898</v>
      </c>
      <c r="J51" s="12">
        <f>'GFAC_2021-Q3_SCDPT3'!SCDPT3_8399997_8</f>
        <v>1000000</v>
      </c>
      <c r="K51" s="12">
        <f>'GFAC_2021-Q3_SCDPT3'!SCDPT3_8399997_9</f>
        <v>2400</v>
      </c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25">
      <c r="B52" s="7" t="s">
        <v>108</v>
      </c>
      <c r="C52" s="1" t="s">
        <v>108</v>
      </c>
      <c r="D52" s="6" t="s">
        <v>108</v>
      </c>
      <c r="E52" s="1" t="s">
        <v>108</v>
      </c>
      <c r="F52" s="1" t="s">
        <v>108</v>
      </c>
      <c r="G52" s="1" t="s">
        <v>108</v>
      </c>
      <c r="H52" s="1" t="s">
        <v>108</v>
      </c>
      <c r="I52" s="1" t="s">
        <v>108</v>
      </c>
      <c r="J52" s="1" t="s">
        <v>108</v>
      </c>
      <c r="K52" s="1" t="s">
        <v>108</v>
      </c>
      <c r="L52" s="1" t="s">
        <v>108</v>
      </c>
      <c r="M52" s="1" t="s">
        <v>108</v>
      </c>
      <c r="N52" s="1" t="s">
        <v>108</v>
      </c>
      <c r="O52" s="1" t="s">
        <v>108</v>
      </c>
      <c r="P52" s="1" t="s">
        <v>108</v>
      </c>
      <c r="Q52" s="1" t="s">
        <v>108</v>
      </c>
      <c r="R52" s="1" t="s">
        <v>108</v>
      </c>
      <c r="S52" s="1" t="s">
        <v>108</v>
      </c>
      <c r="T52" s="1" t="s">
        <v>108</v>
      </c>
    </row>
    <row r="53" spans="2:20" x14ac:dyDescent="0.25">
      <c r="B53" s="19" t="s">
        <v>138</v>
      </c>
      <c r="C53" s="21" t="s">
        <v>152</v>
      </c>
      <c r="D53" s="17" t="s">
        <v>0</v>
      </c>
      <c r="E53" s="13" t="s">
        <v>0</v>
      </c>
      <c r="F53" s="10"/>
      <c r="G53" s="5" t="s">
        <v>0</v>
      </c>
      <c r="H53" s="26"/>
      <c r="I53" s="4"/>
      <c r="J53" s="30"/>
      <c r="K53" s="4"/>
      <c r="L53" s="22" t="s">
        <v>0</v>
      </c>
      <c r="M53" s="24" t="s">
        <v>0</v>
      </c>
      <c r="N53" s="29" t="s">
        <v>0</v>
      </c>
      <c r="O53" s="2"/>
      <c r="P53" s="5" t="s">
        <v>0</v>
      </c>
      <c r="Q53" s="5" t="s">
        <v>0</v>
      </c>
      <c r="R53" s="5" t="s">
        <v>0</v>
      </c>
      <c r="S53" s="18" t="s">
        <v>0</v>
      </c>
      <c r="T53" s="23" t="s">
        <v>0</v>
      </c>
    </row>
    <row r="54" spans="2:20" x14ac:dyDescent="0.25">
      <c r="B54" s="7" t="s">
        <v>108</v>
      </c>
      <c r="C54" s="1" t="s">
        <v>108</v>
      </c>
      <c r="D54" s="6" t="s">
        <v>108</v>
      </c>
      <c r="E54" s="1" t="s">
        <v>108</v>
      </c>
      <c r="F54" s="1" t="s">
        <v>108</v>
      </c>
      <c r="G54" s="1" t="s">
        <v>108</v>
      </c>
      <c r="H54" s="1" t="s">
        <v>108</v>
      </c>
      <c r="I54" s="1" t="s">
        <v>108</v>
      </c>
      <c r="J54" s="1" t="s">
        <v>108</v>
      </c>
      <c r="K54" s="1" t="s">
        <v>108</v>
      </c>
      <c r="L54" s="1" t="s">
        <v>108</v>
      </c>
      <c r="M54" s="1" t="s">
        <v>108</v>
      </c>
      <c r="N54" s="1" t="s">
        <v>108</v>
      </c>
      <c r="O54" s="1" t="s">
        <v>108</v>
      </c>
      <c r="P54" s="1" t="s">
        <v>108</v>
      </c>
      <c r="Q54" s="1" t="s">
        <v>108</v>
      </c>
      <c r="R54" s="1" t="s">
        <v>108</v>
      </c>
      <c r="S54" s="1" t="s">
        <v>108</v>
      </c>
      <c r="T54" s="1" t="s">
        <v>108</v>
      </c>
    </row>
    <row r="55" spans="2:20" ht="55.2" x14ac:dyDescent="0.25">
      <c r="B55" s="14" t="s">
        <v>19</v>
      </c>
      <c r="C55" s="16" t="s">
        <v>155</v>
      </c>
      <c r="D55" s="15"/>
      <c r="E55" s="2"/>
      <c r="F55" s="2"/>
      <c r="G55" s="2"/>
      <c r="H55" s="2"/>
      <c r="I55" s="3">
        <f>SUM('GFAC_2021-Q3_SCDPT3'!SCDPT3_84BEGIN_7:'GFAC_2021-Q3_SCDPT3'!SCDPT3_84ENDIN_7)</f>
        <v>0</v>
      </c>
      <c r="J55" s="2"/>
      <c r="K55" s="3">
        <f>SUM('GFAC_2021-Q3_SCDPT3'!SCDPT3_84BEGIN_9:'GFAC_2021-Q3_SCDPT3'!SCDPT3_84ENDIN_9)</f>
        <v>0</v>
      </c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25">
      <c r="B56" s="7" t="s">
        <v>108</v>
      </c>
      <c r="C56" s="1" t="s">
        <v>108</v>
      </c>
      <c r="D56" s="6" t="s">
        <v>108</v>
      </c>
      <c r="E56" s="1" t="s">
        <v>108</v>
      </c>
      <c r="F56" s="1" t="s">
        <v>108</v>
      </c>
      <c r="G56" s="1" t="s">
        <v>108</v>
      </c>
      <c r="H56" s="1" t="s">
        <v>108</v>
      </c>
      <c r="I56" s="1" t="s">
        <v>108</v>
      </c>
      <c r="J56" s="1" t="s">
        <v>108</v>
      </c>
      <c r="K56" s="1" t="s">
        <v>108</v>
      </c>
      <c r="L56" s="1" t="s">
        <v>108</v>
      </c>
      <c r="M56" s="1" t="s">
        <v>108</v>
      </c>
      <c r="N56" s="1" t="s">
        <v>108</v>
      </c>
      <c r="O56" s="1" t="s">
        <v>108</v>
      </c>
      <c r="P56" s="1" t="s">
        <v>108</v>
      </c>
      <c r="Q56" s="1" t="s">
        <v>108</v>
      </c>
      <c r="R56" s="1" t="s">
        <v>108</v>
      </c>
      <c r="S56" s="1" t="s">
        <v>108</v>
      </c>
      <c r="T56" s="1" t="s">
        <v>108</v>
      </c>
    </row>
    <row r="57" spans="2:20" x14ac:dyDescent="0.25">
      <c r="B57" s="19" t="s">
        <v>103</v>
      </c>
      <c r="C57" s="21" t="s">
        <v>152</v>
      </c>
      <c r="D57" s="17" t="s">
        <v>0</v>
      </c>
      <c r="E57" s="13" t="s">
        <v>0</v>
      </c>
      <c r="F57" s="10"/>
      <c r="G57" s="5" t="s">
        <v>0</v>
      </c>
      <c r="H57" s="26"/>
      <c r="I57" s="4"/>
      <c r="J57" s="30"/>
      <c r="K57" s="4"/>
      <c r="L57" s="22" t="s">
        <v>0</v>
      </c>
      <c r="M57" s="24" t="s">
        <v>0</v>
      </c>
      <c r="N57" s="29" t="s">
        <v>0</v>
      </c>
      <c r="O57" s="2"/>
      <c r="P57" s="5" t="s">
        <v>0</v>
      </c>
      <c r="Q57" s="5" t="s">
        <v>0</v>
      </c>
      <c r="R57" s="5" t="s">
        <v>0</v>
      </c>
      <c r="S57" s="18" t="s">
        <v>0</v>
      </c>
      <c r="T57" s="23" t="s">
        <v>0</v>
      </c>
    </row>
    <row r="58" spans="2:20" x14ac:dyDescent="0.25">
      <c r="B58" s="7" t="s">
        <v>108</v>
      </c>
      <c r="C58" s="1" t="s">
        <v>108</v>
      </c>
      <c r="D58" s="6" t="s">
        <v>108</v>
      </c>
      <c r="E58" s="1" t="s">
        <v>108</v>
      </c>
      <c r="F58" s="1" t="s">
        <v>108</v>
      </c>
      <c r="G58" s="1" t="s">
        <v>108</v>
      </c>
      <c r="H58" s="1" t="s">
        <v>108</v>
      </c>
      <c r="I58" s="1" t="s">
        <v>108</v>
      </c>
      <c r="J58" s="1" t="s">
        <v>108</v>
      </c>
      <c r="K58" s="1" t="s">
        <v>108</v>
      </c>
      <c r="L58" s="1" t="s">
        <v>108</v>
      </c>
      <c r="M58" s="1" t="s">
        <v>108</v>
      </c>
      <c r="N58" s="1" t="s">
        <v>108</v>
      </c>
      <c r="O58" s="1" t="s">
        <v>108</v>
      </c>
      <c r="P58" s="1" t="s">
        <v>108</v>
      </c>
      <c r="Q58" s="1" t="s">
        <v>108</v>
      </c>
      <c r="R58" s="1" t="s">
        <v>108</v>
      </c>
      <c r="S58" s="1" t="s">
        <v>108</v>
      </c>
      <c r="T58" s="1" t="s">
        <v>108</v>
      </c>
    </row>
    <row r="59" spans="2:20" ht="55.2" x14ac:dyDescent="0.25">
      <c r="B59" s="14" t="s">
        <v>156</v>
      </c>
      <c r="C59" s="16" t="s">
        <v>157</v>
      </c>
      <c r="D59" s="15"/>
      <c r="E59" s="2"/>
      <c r="F59" s="2"/>
      <c r="G59" s="2"/>
      <c r="H59" s="2"/>
      <c r="I59" s="3">
        <f>SUM('GFAC_2021-Q3_SCDPT3'!SCDPT3_85BEGIN_7:'GFAC_2021-Q3_SCDPT3'!SCDPT3_85ENDIN_7)</f>
        <v>0</v>
      </c>
      <c r="J59" s="2"/>
      <c r="K59" s="3">
        <f>SUM('GFAC_2021-Q3_SCDPT3'!SCDPT3_85BEGIN_9:'GFAC_2021-Q3_SCDPT3'!SCDPT3_85ENDIN_9)</f>
        <v>0</v>
      </c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25">
      <c r="B60" s="7" t="s">
        <v>108</v>
      </c>
      <c r="C60" s="1" t="s">
        <v>108</v>
      </c>
      <c r="D60" s="6" t="s">
        <v>108</v>
      </c>
      <c r="E60" s="1" t="s">
        <v>108</v>
      </c>
      <c r="F60" s="1" t="s">
        <v>108</v>
      </c>
      <c r="G60" s="1" t="s">
        <v>108</v>
      </c>
      <c r="H60" s="1" t="s">
        <v>108</v>
      </c>
      <c r="I60" s="1" t="s">
        <v>108</v>
      </c>
      <c r="J60" s="1" t="s">
        <v>108</v>
      </c>
      <c r="K60" s="1" t="s">
        <v>108</v>
      </c>
      <c r="L60" s="1" t="s">
        <v>108</v>
      </c>
      <c r="M60" s="1" t="s">
        <v>108</v>
      </c>
      <c r="N60" s="1" t="s">
        <v>108</v>
      </c>
      <c r="O60" s="1" t="s">
        <v>108</v>
      </c>
      <c r="P60" s="1" t="s">
        <v>108</v>
      </c>
      <c r="Q60" s="1" t="s">
        <v>108</v>
      </c>
      <c r="R60" s="1" t="s">
        <v>108</v>
      </c>
      <c r="S60" s="1" t="s">
        <v>108</v>
      </c>
      <c r="T60" s="1" t="s">
        <v>108</v>
      </c>
    </row>
    <row r="61" spans="2:20" x14ac:dyDescent="0.25">
      <c r="B61" s="19" t="s">
        <v>74</v>
      </c>
      <c r="C61" s="21" t="s">
        <v>152</v>
      </c>
      <c r="D61" s="17" t="s">
        <v>0</v>
      </c>
      <c r="E61" s="13" t="s">
        <v>0</v>
      </c>
      <c r="F61" s="10"/>
      <c r="G61" s="5" t="s">
        <v>0</v>
      </c>
      <c r="H61" s="26"/>
      <c r="I61" s="4"/>
      <c r="J61" s="30"/>
      <c r="K61" s="4"/>
      <c r="L61" s="22" t="s">
        <v>0</v>
      </c>
      <c r="M61" s="24" t="s">
        <v>0</v>
      </c>
      <c r="N61" s="29" t="s">
        <v>0</v>
      </c>
      <c r="O61" s="2"/>
      <c r="P61" s="5" t="s">
        <v>0</v>
      </c>
      <c r="Q61" s="5" t="s">
        <v>0</v>
      </c>
      <c r="R61" s="5" t="s">
        <v>0</v>
      </c>
      <c r="S61" s="18" t="s">
        <v>0</v>
      </c>
      <c r="T61" s="23" t="s">
        <v>0</v>
      </c>
    </row>
    <row r="62" spans="2:20" x14ac:dyDescent="0.25">
      <c r="B62" s="7" t="s">
        <v>108</v>
      </c>
      <c r="C62" s="1" t="s">
        <v>108</v>
      </c>
      <c r="D62" s="6" t="s">
        <v>108</v>
      </c>
      <c r="E62" s="1" t="s">
        <v>108</v>
      </c>
      <c r="F62" s="1" t="s">
        <v>108</v>
      </c>
      <c r="G62" s="1" t="s">
        <v>108</v>
      </c>
      <c r="H62" s="1" t="s">
        <v>108</v>
      </c>
      <c r="I62" s="1" t="s">
        <v>108</v>
      </c>
      <c r="J62" s="1" t="s">
        <v>108</v>
      </c>
      <c r="K62" s="1" t="s">
        <v>108</v>
      </c>
      <c r="L62" s="1" t="s">
        <v>108</v>
      </c>
      <c r="M62" s="1" t="s">
        <v>108</v>
      </c>
      <c r="N62" s="1" t="s">
        <v>108</v>
      </c>
      <c r="O62" s="1" t="s">
        <v>108</v>
      </c>
      <c r="P62" s="1" t="s">
        <v>108</v>
      </c>
      <c r="Q62" s="1" t="s">
        <v>108</v>
      </c>
      <c r="R62" s="1" t="s">
        <v>108</v>
      </c>
      <c r="S62" s="1" t="s">
        <v>108</v>
      </c>
      <c r="T62" s="1" t="s">
        <v>108</v>
      </c>
    </row>
    <row r="63" spans="2:20" ht="41.4" x14ac:dyDescent="0.25">
      <c r="B63" s="14" t="s">
        <v>124</v>
      </c>
      <c r="C63" s="16" t="s">
        <v>114</v>
      </c>
      <c r="D63" s="15"/>
      <c r="E63" s="2"/>
      <c r="F63" s="2"/>
      <c r="G63" s="2"/>
      <c r="H63" s="2"/>
      <c r="I63" s="3">
        <f>SUM('GFAC_2021-Q3_SCDPT3'!SCDPT3_86BEGIN_7:'GFAC_2021-Q3_SCDPT3'!SCDPT3_86ENDIN_7)</f>
        <v>0</v>
      </c>
      <c r="J63" s="2"/>
      <c r="K63" s="3">
        <f>SUM('GFAC_2021-Q3_SCDPT3'!SCDPT3_86BEGIN_9:'GFAC_2021-Q3_SCDPT3'!SCDPT3_86ENDIN_9)</f>
        <v>0</v>
      </c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25">
      <c r="B64" s="7" t="s">
        <v>108</v>
      </c>
      <c r="C64" s="1" t="s">
        <v>108</v>
      </c>
      <c r="D64" s="6" t="s">
        <v>108</v>
      </c>
      <c r="E64" s="1" t="s">
        <v>108</v>
      </c>
      <c r="F64" s="1" t="s">
        <v>108</v>
      </c>
      <c r="G64" s="1" t="s">
        <v>108</v>
      </c>
      <c r="H64" s="1" t="s">
        <v>108</v>
      </c>
      <c r="I64" s="1" t="s">
        <v>108</v>
      </c>
      <c r="J64" s="1" t="s">
        <v>108</v>
      </c>
      <c r="K64" s="1" t="s">
        <v>108</v>
      </c>
      <c r="L64" s="1" t="s">
        <v>108</v>
      </c>
      <c r="M64" s="1" t="s">
        <v>108</v>
      </c>
      <c r="N64" s="1" t="s">
        <v>108</v>
      </c>
      <c r="O64" s="1" t="s">
        <v>108</v>
      </c>
      <c r="P64" s="1" t="s">
        <v>108</v>
      </c>
      <c r="Q64" s="1" t="s">
        <v>108</v>
      </c>
      <c r="R64" s="1" t="s">
        <v>108</v>
      </c>
      <c r="S64" s="1" t="s">
        <v>108</v>
      </c>
      <c r="T64" s="1" t="s">
        <v>108</v>
      </c>
    </row>
    <row r="65" spans="2:20" x14ac:dyDescent="0.25">
      <c r="B65" s="19" t="s">
        <v>43</v>
      </c>
      <c r="C65" s="21" t="s">
        <v>152</v>
      </c>
      <c r="D65" s="17" t="s">
        <v>0</v>
      </c>
      <c r="E65" s="13" t="s">
        <v>0</v>
      </c>
      <c r="F65" s="10"/>
      <c r="G65" s="5" t="s">
        <v>0</v>
      </c>
      <c r="H65" s="26"/>
      <c r="I65" s="4"/>
      <c r="J65" s="30"/>
      <c r="K65" s="4"/>
      <c r="L65" s="22" t="s">
        <v>0</v>
      </c>
      <c r="M65" s="24" t="s">
        <v>0</v>
      </c>
      <c r="N65" s="29" t="s">
        <v>0</v>
      </c>
      <c r="O65" s="2"/>
      <c r="P65" s="5" t="s">
        <v>0</v>
      </c>
      <c r="Q65" s="5" t="s">
        <v>0</v>
      </c>
      <c r="R65" s="5" t="s">
        <v>0</v>
      </c>
      <c r="S65" s="18" t="s">
        <v>0</v>
      </c>
      <c r="T65" s="23" t="s">
        <v>0</v>
      </c>
    </row>
    <row r="66" spans="2:20" x14ac:dyDescent="0.25">
      <c r="B66" s="7" t="s">
        <v>108</v>
      </c>
      <c r="C66" s="1" t="s">
        <v>108</v>
      </c>
      <c r="D66" s="6" t="s">
        <v>108</v>
      </c>
      <c r="E66" s="1" t="s">
        <v>108</v>
      </c>
      <c r="F66" s="1" t="s">
        <v>108</v>
      </c>
      <c r="G66" s="1" t="s">
        <v>108</v>
      </c>
      <c r="H66" s="1" t="s">
        <v>108</v>
      </c>
      <c r="I66" s="1" t="s">
        <v>108</v>
      </c>
      <c r="J66" s="1" t="s">
        <v>108</v>
      </c>
      <c r="K66" s="1" t="s">
        <v>108</v>
      </c>
      <c r="L66" s="1" t="s">
        <v>108</v>
      </c>
      <c r="M66" s="1" t="s">
        <v>108</v>
      </c>
      <c r="N66" s="1" t="s">
        <v>108</v>
      </c>
      <c r="O66" s="1" t="s">
        <v>108</v>
      </c>
      <c r="P66" s="1" t="s">
        <v>108</v>
      </c>
      <c r="Q66" s="1" t="s">
        <v>108</v>
      </c>
      <c r="R66" s="1" t="s">
        <v>108</v>
      </c>
      <c r="S66" s="1" t="s">
        <v>108</v>
      </c>
      <c r="T66" s="1" t="s">
        <v>108</v>
      </c>
    </row>
    <row r="67" spans="2:20" ht="55.2" x14ac:dyDescent="0.25">
      <c r="B67" s="14" t="s">
        <v>104</v>
      </c>
      <c r="C67" s="16" t="s">
        <v>44</v>
      </c>
      <c r="D67" s="15"/>
      <c r="E67" s="2"/>
      <c r="F67" s="2"/>
      <c r="G67" s="2"/>
      <c r="H67" s="2"/>
      <c r="I67" s="3">
        <f>SUM('GFAC_2021-Q3_SCDPT3'!SCDPT3_87BEGIN_7:'GFAC_2021-Q3_SCDPT3'!SCDPT3_87ENDIN_7)</f>
        <v>0</v>
      </c>
      <c r="J67" s="2"/>
      <c r="K67" s="3">
        <f>SUM('GFAC_2021-Q3_SCDPT3'!SCDPT3_87BEGIN_9:'GFAC_2021-Q3_SCDPT3'!SCDPT3_87ENDIN_9)</f>
        <v>0</v>
      </c>
      <c r="L67" s="2"/>
      <c r="M67" s="2"/>
      <c r="N67" s="2"/>
      <c r="O67" s="2"/>
      <c r="P67" s="2"/>
      <c r="Q67" s="2"/>
      <c r="R67" s="2"/>
      <c r="S67" s="2"/>
      <c r="T67" s="2"/>
    </row>
    <row r="68" spans="2:20" ht="27.6" x14ac:dyDescent="0.25">
      <c r="B68" s="14" t="s">
        <v>125</v>
      </c>
      <c r="C68" s="16" t="s">
        <v>84</v>
      </c>
      <c r="D68" s="15"/>
      <c r="E68" s="2"/>
      <c r="F68" s="2"/>
      <c r="G68" s="2"/>
      <c r="H68" s="2"/>
      <c r="I68" s="3">
        <f>'GFAC_2021-Q3_SCDPT3'!SCDPT3_8499999_7+'GFAC_2021-Q3_SCDPT3'!SCDPT3_8599999_7+'GFAC_2021-Q3_SCDPT3'!SCDPT3_8699999_7+'GFAC_2021-Q3_SCDPT3'!SCDPT3_8799999_7</f>
        <v>0</v>
      </c>
      <c r="J68" s="2"/>
      <c r="K68" s="3">
        <f>'GFAC_2021-Q3_SCDPT3'!SCDPT3_8499999_9+'GFAC_2021-Q3_SCDPT3'!SCDPT3_8599999_9+'GFAC_2021-Q3_SCDPT3'!SCDPT3_8699999_9+'GFAC_2021-Q3_SCDPT3'!SCDPT3_8799999_9</f>
        <v>0</v>
      </c>
      <c r="L68" s="2"/>
      <c r="M68" s="2"/>
      <c r="N68" s="2"/>
      <c r="O68" s="2"/>
      <c r="P68" s="2"/>
      <c r="Q68" s="2"/>
      <c r="R68" s="2"/>
      <c r="S68" s="2"/>
      <c r="T68" s="2"/>
    </row>
    <row r="69" spans="2:20" ht="27.6" x14ac:dyDescent="0.25">
      <c r="B69" s="14" t="s">
        <v>168</v>
      </c>
      <c r="C69" s="16" t="s">
        <v>169</v>
      </c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5">
      <c r="B70" s="14" t="s">
        <v>45</v>
      </c>
      <c r="C70" s="16" t="s">
        <v>145</v>
      </c>
      <c r="D70" s="15"/>
      <c r="E70" s="2"/>
      <c r="F70" s="2"/>
      <c r="G70" s="2"/>
      <c r="H70" s="2"/>
      <c r="I70" s="12">
        <f>'GFAC_2021-Q3_SCDPT3'!SCDPT3_8999997_7</f>
        <v>0</v>
      </c>
      <c r="J70" s="2"/>
      <c r="K70" s="12">
        <f>'GFAC_2021-Q3_SCDPT3'!SCDPT3_8999997_9</f>
        <v>0</v>
      </c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5">
      <c r="B71" s="7" t="s">
        <v>108</v>
      </c>
      <c r="C71" s="1" t="s">
        <v>108</v>
      </c>
      <c r="D71" s="6" t="s">
        <v>108</v>
      </c>
      <c r="E71" s="1" t="s">
        <v>108</v>
      </c>
      <c r="F71" s="1" t="s">
        <v>108</v>
      </c>
      <c r="G71" s="1" t="s">
        <v>108</v>
      </c>
      <c r="H71" s="1" t="s">
        <v>108</v>
      </c>
      <c r="I71" s="1" t="s">
        <v>108</v>
      </c>
      <c r="J71" s="1" t="s">
        <v>108</v>
      </c>
      <c r="K71" s="1" t="s">
        <v>108</v>
      </c>
      <c r="L71" s="1" t="s">
        <v>108</v>
      </c>
      <c r="M71" s="1" t="s">
        <v>108</v>
      </c>
      <c r="N71" s="1" t="s">
        <v>108</v>
      </c>
      <c r="O71" s="1" t="s">
        <v>108</v>
      </c>
      <c r="P71" s="1" t="s">
        <v>108</v>
      </c>
      <c r="Q71" s="1" t="s">
        <v>108</v>
      </c>
      <c r="R71" s="1" t="s">
        <v>108</v>
      </c>
      <c r="S71" s="1" t="s">
        <v>108</v>
      </c>
      <c r="T71" s="1" t="s">
        <v>108</v>
      </c>
    </row>
    <row r="72" spans="2:20" x14ac:dyDescent="0.25">
      <c r="B72" s="19" t="s">
        <v>4</v>
      </c>
      <c r="C72" s="21" t="s">
        <v>152</v>
      </c>
      <c r="D72" s="17" t="s">
        <v>0</v>
      </c>
      <c r="E72" s="13" t="s">
        <v>0</v>
      </c>
      <c r="F72" s="10"/>
      <c r="G72" s="5" t="s">
        <v>0</v>
      </c>
      <c r="H72" s="26"/>
      <c r="I72" s="4"/>
      <c r="J72" s="2"/>
      <c r="K72" s="4"/>
      <c r="L72" s="2"/>
      <c r="M72" s="2"/>
      <c r="N72" s="2"/>
      <c r="O72" s="2"/>
      <c r="P72" s="5" t="s">
        <v>0</v>
      </c>
      <c r="Q72" s="5" t="s">
        <v>0</v>
      </c>
      <c r="R72" s="5" t="s">
        <v>0</v>
      </c>
      <c r="S72" s="18" t="s">
        <v>0</v>
      </c>
      <c r="T72" s="2"/>
    </row>
    <row r="73" spans="2:20" x14ac:dyDescent="0.25">
      <c r="B73" s="7" t="s">
        <v>108</v>
      </c>
      <c r="C73" s="1" t="s">
        <v>108</v>
      </c>
      <c r="D73" s="6" t="s">
        <v>108</v>
      </c>
      <c r="E73" s="1" t="s">
        <v>108</v>
      </c>
      <c r="F73" s="1" t="s">
        <v>108</v>
      </c>
      <c r="G73" s="1" t="s">
        <v>108</v>
      </c>
      <c r="H73" s="1" t="s">
        <v>108</v>
      </c>
      <c r="I73" s="1" t="s">
        <v>108</v>
      </c>
      <c r="J73" s="1" t="s">
        <v>108</v>
      </c>
      <c r="K73" s="1" t="s">
        <v>108</v>
      </c>
      <c r="L73" s="1" t="s">
        <v>108</v>
      </c>
      <c r="M73" s="1" t="s">
        <v>108</v>
      </c>
      <c r="N73" s="1" t="s">
        <v>108</v>
      </c>
      <c r="O73" s="1" t="s">
        <v>108</v>
      </c>
      <c r="P73" s="1" t="s">
        <v>108</v>
      </c>
      <c r="Q73" s="1" t="s">
        <v>108</v>
      </c>
      <c r="R73" s="1" t="s">
        <v>108</v>
      </c>
      <c r="S73" s="1" t="s">
        <v>108</v>
      </c>
      <c r="T73" s="1" t="s">
        <v>108</v>
      </c>
    </row>
    <row r="74" spans="2:20" ht="41.4" x14ac:dyDescent="0.25">
      <c r="B74" s="14" t="s">
        <v>75</v>
      </c>
      <c r="C74" s="16" t="s">
        <v>20</v>
      </c>
      <c r="D74" s="15"/>
      <c r="E74" s="2"/>
      <c r="F74" s="2"/>
      <c r="G74" s="2"/>
      <c r="H74" s="2"/>
      <c r="I74" s="3">
        <f>SUM('GFAC_2021-Q3_SCDPT3'!SCDPT3_90BEGIN_7:'GFAC_2021-Q3_SCDPT3'!SCDPT3_90ENDIN_7)</f>
        <v>0</v>
      </c>
      <c r="J74" s="2"/>
      <c r="K74" s="3">
        <f>SUM('GFAC_2021-Q3_SCDPT3'!SCDPT3_90BEGIN_9:'GFAC_2021-Q3_SCDPT3'!SCDPT3_90ENDIN_9)</f>
        <v>0</v>
      </c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5">
      <c r="B75" s="7" t="s">
        <v>108</v>
      </c>
      <c r="C75" s="1" t="s">
        <v>108</v>
      </c>
      <c r="D75" s="6" t="s">
        <v>108</v>
      </c>
      <c r="E75" s="1" t="s">
        <v>108</v>
      </c>
      <c r="F75" s="1" t="s">
        <v>108</v>
      </c>
      <c r="G75" s="1" t="s">
        <v>108</v>
      </c>
      <c r="H75" s="1" t="s">
        <v>108</v>
      </c>
      <c r="I75" s="1" t="s">
        <v>108</v>
      </c>
      <c r="J75" s="1" t="s">
        <v>108</v>
      </c>
      <c r="K75" s="1" t="s">
        <v>108</v>
      </c>
      <c r="L75" s="1" t="s">
        <v>108</v>
      </c>
      <c r="M75" s="1" t="s">
        <v>108</v>
      </c>
      <c r="N75" s="1" t="s">
        <v>108</v>
      </c>
      <c r="O75" s="1" t="s">
        <v>108</v>
      </c>
      <c r="P75" s="1" t="s">
        <v>108</v>
      </c>
      <c r="Q75" s="1" t="s">
        <v>108</v>
      </c>
      <c r="R75" s="1" t="s">
        <v>108</v>
      </c>
      <c r="S75" s="1" t="s">
        <v>108</v>
      </c>
      <c r="T75" s="1" t="s">
        <v>108</v>
      </c>
    </row>
    <row r="76" spans="2:20" x14ac:dyDescent="0.25">
      <c r="B76" s="19" t="s">
        <v>158</v>
      </c>
      <c r="C76" s="21" t="s">
        <v>152</v>
      </c>
      <c r="D76" s="17" t="s">
        <v>0</v>
      </c>
      <c r="E76" s="13" t="s">
        <v>0</v>
      </c>
      <c r="F76" s="10"/>
      <c r="G76" s="5" t="s">
        <v>0</v>
      </c>
      <c r="H76" s="26"/>
      <c r="I76" s="4"/>
      <c r="J76" s="2"/>
      <c r="K76" s="4"/>
      <c r="L76" s="2"/>
      <c r="M76" s="2"/>
      <c r="N76" s="2"/>
      <c r="O76" s="2"/>
      <c r="P76" s="5" t="s">
        <v>0</v>
      </c>
      <c r="Q76" s="5" t="s">
        <v>0</v>
      </c>
      <c r="R76" s="5" t="s">
        <v>0</v>
      </c>
      <c r="S76" s="18" t="s">
        <v>0</v>
      </c>
      <c r="T76" s="2"/>
    </row>
    <row r="77" spans="2:20" x14ac:dyDescent="0.25">
      <c r="B77" s="7" t="s">
        <v>108</v>
      </c>
      <c r="C77" s="1" t="s">
        <v>108</v>
      </c>
      <c r="D77" s="6" t="s">
        <v>108</v>
      </c>
      <c r="E77" s="1" t="s">
        <v>108</v>
      </c>
      <c r="F77" s="1" t="s">
        <v>108</v>
      </c>
      <c r="G77" s="1" t="s">
        <v>108</v>
      </c>
      <c r="H77" s="1" t="s">
        <v>108</v>
      </c>
      <c r="I77" s="1" t="s">
        <v>108</v>
      </c>
      <c r="J77" s="1" t="s">
        <v>108</v>
      </c>
      <c r="K77" s="1" t="s">
        <v>108</v>
      </c>
      <c r="L77" s="1" t="s">
        <v>108</v>
      </c>
      <c r="M77" s="1" t="s">
        <v>108</v>
      </c>
      <c r="N77" s="1" t="s">
        <v>108</v>
      </c>
      <c r="O77" s="1" t="s">
        <v>108</v>
      </c>
      <c r="P77" s="1" t="s">
        <v>108</v>
      </c>
      <c r="Q77" s="1" t="s">
        <v>108</v>
      </c>
      <c r="R77" s="1" t="s">
        <v>108</v>
      </c>
      <c r="S77" s="1" t="s">
        <v>108</v>
      </c>
      <c r="T77" s="1" t="s">
        <v>108</v>
      </c>
    </row>
    <row r="78" spans="2:20" ht="41.4" x14ac:dyDescent="0.25">
      <c r="B78" s="14" t="s">
        <v>46</v>
      </c>
      <c r="C78" s="16" t="s">
        <v>115</v>
      </c>
      <c r="D78" s="15"/>
      <c r="E78" s="2"/>
      <c r="F78" s="2"/>
      <c r="G78" s="2"/>
      <c r="H78" s="2"/>
      <c r="I78" s="3">
        <f>SUM('GFAC_2021-Q3_SCDPT3'!SCDPT3_91BEGIN_7:'GFAC_2021-Q3_SCDPT3'!SCDPT3_91ENDIN_7)</f>
        <v>0</v>
      </c>
      <c r="J78" s="2"/>
      <c r="K78" s="3">
        <f>SUM('GFAC_2021-Q3_SCDPT3'!SCDPT3_91BEGIN_9:'GFAC_2021-Q3_SCDPT3'!SCDPT3_91ENDIN_9)</f>
        <v>0</v>
      </c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5">
      <c r="B79" s="7" t="s">
        <v>108</v>
      </c>
      <c r="C79" s="1" t="s">
        <v>108</v>
      </c>
      <c r="D79" s="6" t="s">
        <v>108</v>
      </c>
      <c r="E79" s="1" t="s">
        <v>108</v>
      </c>
      <c r="F79" s="1" t="s">
        <v>108</v>
      </c>
      <c r="G79" s="1" t="s">
        <v>108</v>
      </c>
      <c r="H79" s="1" t="s">
        <v>108</v>
      </c>
      <c r="I79" s="1" t="s">
        <v>108</v>
      </c>
      <c r="J79" s="1" t="s">
        <v>108</v>
      </c>
      <c r="K79" s="1" t="s">
        <v>108</v>
      </c>
      <c r="L79" s="1" t="s">
        <v>108</v>
      </c>
      <c r="M79" s="1" t="s">
        <v>108</v>
      </c>
      <c r="N79" s="1" t="s">
        <v>108</v>
      </c>
      <c r="O79" s="1" t="s">
        <v>108</v>
      </c>
      <c r="P79" s="1" t="s">
        <v>108</v>
      </c>
      <c r="Q79" s="1" t="s">
        <v>108</v>
      </c>
      <c r="R79" s="1" t="s">
        <v>108</v>
      </c>
      <c r="S79" s="1" t="s">
        <v>108</v>
      </c>
      <c r="T79" s="1" t="s">
        <v>108</v>
      </c>
    </row>
    <row r="80" spans="2:20" x14ac:dyDescent="0.25">
      <c r="B80" s="19" t="s">
        <v>126</v>
      </c>
      <c r="C80" s="21" t="s">
        <v>152</v>
      </c>
      <c r="D80" s="17" t="s">
        <v>0</v>
      </c>
      <c r="E80" s="13" t="s">
        <v>0</v>
      </c>
      <c r="F80" s="10"/>
      <c r="G80" s="5" t="s">
        <v>0</v>
      </c>
      <c r="H80" s="26"/>
      <c r="I80" s="4"/>
      <c r="J80" s="2"/>
      <c r="K80" s="4"/>
      <c r="L80" s="2"/>
      <c r="M80" s="2"/>
      <c r="N80" s="2"/>
      <c r="O80" s="2"/>
      <c r="P80" s="5" t="s">
        <v>0</v>
      </c>
      <c r="Q80" s="5" t="s">
        <v>0</v>
      </c>
      <c r="R80" s="5" t="s">
        <v>0</v>
      </c>
      <c r="S80" s="18" t="s">
        <v>0</v>
      </c>
      <c r="T80" s="2"/>
    </row>
    <row r="81" spans="2:20" x14ac:dyDescent="0.25">
      <c r="B81" s="7" t="s">
        <v>108</v>
      </c>
      <c r="C81" s="1" t="s">
        <v>108</v>
      </c>
      <c r="D81" s="6" t="s">
        <v>108</v>
      </c>
      <c r="E81" s="1" t="s">
        <v>108</v>
      </c>
      <c r="F81" s="1" t="s">
        <v>108</v>
      </c>
      <c r="G81" s="1" t="s">
        <v>108</v>
      </c>
      <c r="H81" s="1" t="s">
        <v>108</v>
      </c>
      <c r="I81" s="1" t="s">
        <v>108</v>
      </c>
      <c r="J81" s="1" t="s">
        <v>108</v>
      </c>
      <c r="K81" s="1" t="s">
        <v>108</v>
      </c>
      <c r="L81" s="1" t="s">
        <v>108</v>
      </c>
      <c r="M81" s="1" t="s">
        <v>108</v>
      </c>
      <c r="N81" s="1" t="s">
        <v>108</v>
      </c>
      <c r="O81" s="1" t="s">
        <v>108</v>
      </c>
      <c r="P81" s="1" t="s">
        <v>108</v>
      </c>
      <c r="Q81" s="1" t="s">
        <v>108</v>
      </c>
      <c r="R81" s="1" t="s">
        <v>108</v>
      </c>
      <c r="S81" s="1" t="s">
        <v>108</v>
      </c>
      <c r="T81" s="1" t="s">
        <v>108</v>
      </c>
    </row>
    <row r="82" spans="2:20" ht="41.4" x14ac:dyDescent="0.25">
      <c r="B82" s="14" t="s">
        <v>5</v>
      </c>
      <c r="C82" s="16" t="s">
        <v>116</v>
      </c>
      <c r="D82" s="15"/>
      <c r="E82" s="2"/>
      <c r="F82" s="2"/>
      <c r="G82" s="2"/>
      <c r="H82" s="2"/>
      <c r="I82" s="3">
        <f>SUM('GFAC_2021-Q3_SCDPT3'!SCDPT3_92BEGIN_7:'GFAC_2021-Q3_SCDPT3'!SCDPT3_92ENDIN_7)</f>
        <v>0</v>
      </c>
      <c r="J82" s="2"/>
      <c r="K82" s="3">
        <f>SUM('GFAC_2021-Q3_SCDPT3'!SCDPT3_92BEGIN_9:'GFAC_2021-Q3_SCDPT3'!SCDPT3_92ENDIN_9)</f>
        <v>0</v>
      </c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5">
      <c r="B83" s="7" t="s">
        <v>108</v>
      </c>
      <c r="C83" s="1" t="s">
        <v>108</v>
      </c>
      <c r="D83" s="6" t="s">
        <v>108</v>
      </c>
      <c r="E83" s="1" t="s">
        <v>108</v>
      </c>
      <c r="F83" s="1" t="s">
        <v>108</v>
      </c>
      <c r="G83" s="1" t="s">
        <v>108</v>
      </c>
      <c r="H83" s="1" t="s">
        <v>108</v>
      </c>
      <c r="I83" s="1" t="s">
        <v>108</v>
      </c>
      <c r="J83" s="1" t="s">
        <v>108</v>
      </c>
      <c r="K83" s="1" t="s">
        <v>108</v>
      </c>
      <c r="L83" s="1" t="s">
        <v>108</v>
      </c>
      <c r="M83" s="1" t="s">
        <v>108</v>
      </c>
      <c r="N83" s="1" t="s">
        <v>108</v>
      </c>
      <c r="O83" s="1" t="s">
        <v>108</v>
      </c>
      <c r="P83" s="1" t="s">
        <v>108</v>
      </c>
      <c r="Q83" s="1" t="s">
        <v>108</v>
      </c>
      <c r="R83" s="1" t="s">
        <v>108</v>
      </c>
      <c r="S83" s="1" t="s">
        <v>108</v>
      </c>
      <c r="T83" s="1" t="s">
        <v>108</v>
      </c>
    </row>
    <row r="84" spans="2:20" x14ac:dyDescent="0.25">
      <c r="B84" s="19" t="s">
        <v>94</v>
      </c>
      <c r="C84" s="21" t="s">
        <v>152</v>
      </c>
      <c r="D84" s="17" t="s">
        <v>0</v>
      </c>
      <c r="E84" s="13" t="s">
        <v>0</v>
      </c>
      <c r="F84" s="10"/>
      <c r="G84" s="5" t="s">
        <v>0</v>
      </c>
      <c r="H84" s="26"/>
      <c r="I84" s="4"/>
      <c r="J84" s="2"/>
      <c r="K84" s="4"/>
      <c r="L84" s="2"/>
      <c r="M84" s="2"/>
      <c r="N84" s="2"/>
      <c r="O84" s="2"/>
      <c r="P84" s="5" t="s">
        <v>0</v>
      </c>
      <c r="Q84" s="5" t="s">
        <v>0</v>
      </c>
      <c r="R84" s="5" t="s">
        <v>0</v>
      </c>
      <c r="S84" s="18" t="s">
        <v>0</v>
      </c>
      <c r="T84" s="2"/>
    </row>
    <row r="85" spans="2:20" x14ac:dyDescent="0.25">
      <c r="B85" s="7" t="s">
        <v>108</v>
      </c>
      <c r="C85" s="1" t="s">
        <v>108</v>
      </c>
      <c r="D85" s="6" t="s">
        <v>108</v>
      </c>
      <c r="E85" s="1" t="s">
        <v>108</v>
      </c>
      <c r="F85" s="1" t="s">
        <v>108</v>
      </c>
      <c r="G85" s="1" t="s">
        <v>108</v>
      </c>
      <c r="H85" s="1" t="s">
        <v>108</v>
      </c>
      <c r="I85" s="1" t="s">
        <v>108</v>
      </c>
      <c r="J85" s="1" t="s">
        <v>108</v>
      </c>
      <c r="K85" s="1" t="s">
        <v>108</v>
      </c>
      <c r="L85" s="1" t="s">
        <v>108</v>
      </c>
      <c r="M85" s="1" t="s">
        <v>108</v>
      </c>
      <c r="N85" s="1" t="s">
        <v>108</v>
      </c>
      <c r="O85" s="1" t="s">
        <v>108</v>
      </c>
      <c r="P85" s="1" t="s">
        <v>108</v>
      </c>
      <c r="Q85" s="1" t="s">
        <v>108</v>
      </c>
      <c r="R85" s="1" t="s">
        <v>108</v>
      </c>
      <c r="S85" s="1" t="s">
        <v>108</v>
      </c>
      <c r="T85" s="1" t="s">
        <v>108</v>
      </c>
    </row>
    <row r="86" spans="2:20" ht="41.4" x14ac:dyDescent="0.25">
      <c r="B86" s="14" t="s">
        <v>146</v>
      </c>
      <c r="C86" s="16" t="s">
        <v>139</v>
      </c>
      <c r="D86" s="15"/>
      <c r="E86" s="2"/>
      <c r="F86" s="2"/>
      <c r="G86" s="2"/>
      <c r="H86" s="2"/>
      <c r="I86" s="3">
        <f>SUM('GFAC_2021-Q3_SCDPT3'!SCDPT3_93BEGIN_7:'GFAC_2021-Q3_SCDPT3'!SCDPT3_93ENDIN_7)</f>
        <v>0</v>
      </c>
      <c r="J86" s="2"/>
      <c r="K86" s="3">
        <f>SUM('GFAC_2021-Q3_SCDPT3'!SCDPT3_93BEGIN_9:'GFAC_2021-Q3_SCDPT3'!SCDPT3_93ENDIN_9)</f>
        <v>0</v>
      </c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5">
      <c r="B87" s="7" t="s">
        <v>108</v>
      </c>
      <c r="C87" s="1" t="s">
        <v>108</v>
      </c>
      <c r="D87" s="6" t="s">
        <v>108</v>
      </c>
      <c r="E87" s="1" t="s">
        <v>108</v>
      </c>
      <c r="F87" s="1" t="s">
        <v>108</v>
      </c>
      <c r="G87" s="1" t="s">
        <v>108</v>
      </c>
      <c r="H87" s="1" t="s">
        <v>108</v>
      </c>
      <c r="I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 t="s">
        <v>108</v>
      </c>
      <c r="O87" s="1" t="s">
        <v>108</v>
      </c>
      <c r="P87" s="1" t="s">
        <v>108</v>
      </c>
      <c r="Q87" s="1" t="s">
        <v>108</v>
      </c>
      <c r="R87" s="1" t="s">
        <v>108</v>
      </c>
      <c r="S87" s="1" t="s">
        <v>108</v>
      </c>
      <c r="T87" s="1" t="s">
        <v>108</v>
      </c>
    </row>
    <row r="88" spans="2:20" x14ac:dyDescent="0.25">
      <c r="B88" s="19" t="s">
        <v>65</v>
      </c>
      <c r="C88" s="21" t="s">
        <v>152</v>
      </c>
      <c r="D88" s="17" t="s">
        <v>0</v>
      </c>
      <c r="E88" s="13" t="s">
        <v>0</v>
      </c>
      <c r="F88" s="10"/>
      <c r="G88" s="5" t="s">
        <v>0</v>
      </c>
      <c r="H88" s="26"/>
      <c r="I88" s="4"/>
      <c r="J88" s="2"/>
      <c r="K88" s="4"/>
      <c r="L88" s="22" t="s">
        <v>0</v>
      </c>
      <c r="M88" s="24" t="s">
        <v>0</v>
      </c>
      <c r="N88" s="32" t="s">
        <v>0</v>
      </c>
      <c r="O88" s="2"/>
      <c r="P88" s="5" t="s">
        <v>0</v>
      </c>
      <c r="Q88" s="5" t="s">
        <v>0</v>
      </c>
      <c r="R88" s="5" t="s">
        <v>0</v>
      </c>
      <c r="S88" s="18" t="s">
        <v>0</v>
      </c>
      <c r="T88" s="23" t="s">
        <v>0</v>
      </c>
    </row>
    <row r="89" spans="2:20" x14ac:dyDescent="0.25">
      <c r="B89" s="7" t="s">
        <v>108</v>
      </c>
      <c r="C89" s="1" t="s">
        <v>108</v>
      </c>
      <c r="D89" s="6" t="s">
        <v>108</v>
      </c>
      <c r="E89" s="1" t="s">
        <v>108</v>
      </c>
      <c r="F89" s="1" t="s">
        <v>108</v>
      </c>
      <c r="G89" s="1" t="s">
        <v>108</v>
      </c>
      <c r="H89" s="1" t="s">
        <v>108</v>
      </c>
      <c r="I89" s="1" t="s">
        <v>108</v>
      </c>
      <c r="J89" s="1" t="s">
        <v>108</v>
      </c>
      <c r="K89" s="1" t="s">
        <v>108</v>
      </c>
      <c r="L89" s="1" t="s">
        <v>108</v>
      </c>
      <c r="M89" s="1" t="s">
        <v>108</v>
      </c>
      <c r="N89" s="1" t="s">
        <v>108</v>
      </c>
      <c r="O89" s="1" t="s">
        <v>108</v>
      </c>
      <c r="P89" s="1" t="s">
        <v>108</v>
      </c>
      <c r="Q89" s="1" t="s">
        <v>108</v>
      </c>
      <c r="R89" s="1" t="s">
        <v>108</v>
      </c>
      <c r="S89" s="1" t="s">
        <v>108</v>
      </c>
      <c r="T89" s="1" t="s">
        <v>108</v>
      </c>
    </row>
    <row r="90" spans="2:20" ht="27.6" x14ac:dyDescent="0.25">
      <c r="B90" s="14" t="s">
        <v>127</v>
      </c>
      <c r="C90" s="16" t="s">
        <v>117</v>
      </c>
      <c r="D90" s="15"/>
      <c r="E90" s="2"/>
      <c r="F90" s="2"/>
      <c r="G90" s="2"/>
      <c r="H90" s="2"/>
      <c r="I90" s="3">
        <f>SUM('GFAC_2021-Q3_SCDPT3'!SCDPT3_94BEGIN_7:'GFAC_2021-Q3_SCDPT3'!SCDPT3_94ENDIN_7)</f>
        <v>0</v>
      </c>
      <c r="J90" s="2"/>
      <c r="K90" s="3">
        <f>SUM('GFAC_2021-Q3_SCDPT3'!SCDPT3_94BEGIN_9:'GFAC_2021-Q3_SCDPT3'!SCDPT3_94ENDIN_9)</f>
        <v>0</v>
      </c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5">
      <c r="B91" s="7" t="s">
        <v>108</v>
      </c>
      <c r="C91" s="1" t="s">
        <v>108</v>
      </c>
      <c r="D91" s="6" t="s">
        <v>108</v>
      </c>
      <c r="E91" s="1" t="s">
        <v>108</v>
      </c>
      <c r="F91" s="1" t="s">
        <v>108</v>
      </c>
      <c r="G91" s="1" t="s">
        <v>108</v>
      </c>
      <c r="H91" s="1" t="s">
        <v>108</v>
      </c>
      <c r="I91" s="1" t="s">
        <v>108</v>
      </c>
      <c r="J91" s="1" t="s">
        <v>108</v>
      </c>
      <c r="K91" s="1" t="s">
        <v>108</v>
      </c>
      <c r="L91" s="1" t="s">
        <v>108</v>
      </c>
      <c r="M91" s="1" t="s">
        <v>108</v>
      </c>
      <c r="N91" s="1" t="s">
        <v>108</v>
      </c>
      <c r="O91" s="1" t="s">
        <v>108</v>
      </c>
      <c r="P91" s="1" t="s">
        <v>108</v>
      </c>
      <c r="Q91" s="1" t="s">
        <v>108</v>
      </c>
      <c r="R91" s="1" t="s">
        <v>108</v>
      </c>
      <c r="S91" s="1" t="s">
        <v>108</v>
      </c>
      <c r="T91" s="1" t="s">
        <v>108</v>
      </c>
    </row>
    <row r="92" spans="2:20" x14ac:dyDescent="0.25">
      <c r="B92" s="19" t="s">
        <v>47</v>
      </c>
      <c r="C92" s="21" t="s">
        <v>152</v>
      </c>
      <c r="D92" s="17" t="s">
        <v>0</v>
      </c>
      <c r="E92" s="13" t="s">
        <v>0</v>
      </c>
      <c r="F92" s="10"/>
      <c r="G92" s="5" t="s">
        <v>0</v>
      </c>
      <c r="H92" s="26"/>
      <c r="I92" s="4"/>
      <c r="J92" s="2"/>
      <c r="K92" s="4"/>
      <c r="L92" s="22" t="s">
        <v>0</v>
      </c>
      <c r="M92" s="24" t="s">
        <v>0</v>
      </c>
      <c r="N92" s="32" t="s">
        <v>0</v>
      </c>
      <c r="O92" s="2"/>
      <c r="P92" s="5" t="s">
        <v>0</v>
      </c>
      <c r="Q92" s="5" t="s">
        <v>0</v>
      </c>
      <c r="R92" s="5" t="s">
        <v>0</v>
      </c>
      <c r="S92" s="18" t="s">
        <v>0</v>
      </c>
      <c r="T92" s="23" t="s">
        <v>0</v>
      </c>
    </row>
    <row r="93" spans="2:20" x14ac:dyDescent="0.25">
      <c r="B93" s="7" t="s">
        <v>108</v>
      </c>
      <c r="C93" s="1" t="s">
        <v>108</v>
      </c>
      <c r="D93" s="6" t="s">
        <v>108</v>
      </c>
      <c r="E93" s="1" t="s">
        <v>108</v>
      </c>
      <c r="F93" s="1" t="s">
        <v>108</v>
      </c>
      <c r="G93" s="1" t="s">
        <v>108</v>
      </c>
      <c r="H93" s="1" t="s">
        <v>108</v>
      </c>
      <c r="I93" s="1" t="s">
        <v>108</v>
      </c>
      <c r="J93" s="1" t="s">
        <v>108</v>
      </c>
      <c r="K93" s="1" t="s">
        <v>108</v>
      </c>
      <c r="L93" s="1" t="s">
        <v>108</v>
      </c>
      <c r="M93" s="1" t="s">
        <v>108</v>
      </c>
      <c r="N93" s="1" t="s">
        <v>108</v>
      </c>
      <c r="O93" s="1" t="s">
        <v>108</v>
      </c>
      <c r="P93" s="1" t="s">
        <v>108</v>
      </c>
      <c r="Q93" s="1" t="s">
        <v>108</v>
      </c>
      <c r="R93" s="1" t="s">
        <v>108</v>
      </c>
      <c r="S93" s="1" t="s">
        <v>108</v>
      </c>
      <c r="T93" s="1" t="s">
        <v>108</v>
      </c>
    </row>
    <row r="94" spans="2:20" ht="27.6" x14ac:dyDescent="0.25">
      <c r="B94" s="14" t="s">
        <v>95</v>
      </c>
      <c r="C94" s="16" t="s">
        <v>140</v>
      </c>
      <c r="D94" s="15"/>
      <c r="E94" s="2"/>
      <c r="F94" s="2"/>
      <c r="G94" s="2"/>
      <c r="H94" s="2"/>
      <c r="I94" s="3">
        <f>SUM('GFAC_2021-Q3_SCDPT3'!SCDPT3_95BEGIN_7:'GFAC_2021-Q3_SCDPT3'!SCDPT3_95ENDIN_7)</f>
        <v>0</v>
      </c>
      <c r="J94" s="2"/>
      <c r="K94" s="3">
        <f>SUM('GFAC_2021-Q3_SCDPT3'!SCDPT3_95BEGIN_9:'GFAC_2021-Q3_SCDPT3'!SCDPT3_95ENDIN_9)</f>
        <v>0</v>
      </c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5">
      <c r="B95" s="7" t="s">
        <v>108</v>
      </c>
      <c r="C95" s="1" t="s">
        <v>108</v>
      </c>
      <c r="D95" s="6" t="s">
        <v>108</v>
      </c>
      <c r="E95" s="1" t="s">
        <v>108</v>
      </c>
      <c r="F95" s="1" t="s">
        <v>108</v>
      </c>
      <c r="G95" s="1" t="s">
        <v>108</v>
      </c>
      <c r="H95" s="1" t="s">
        <v>108</v>
      </c>
      <c r="I95" s="1" t="s">
        <v>108</v>
      </c>
      <c r="J95" s="1" t="s">
        <v>108</v>
      </c>
      <c r="K95" s="1" t="s">
        <v>108</v>
      </c>
      <c r="L95" s="1" t="s">
        <v>108</v>
      </c>
      <c r="M95" s="1" t="s">
        <v>108</v>
      </c>
      <c r="N95" s="1" t="s">
        <v>108</v>
      </c>
      <c r="O95" s="1" t="s">
        <v>108</v>
      </c>
      <c r="P95" s="1" t="s">
        <v>108</v>
      </c>
      <c r="Q95" s="1" t="s">
        <v>108</v>
      </c>
      <c r="R95" s="1" t="s">
        <v>108</v>
      </c>
      <c r="S95" s="1" t="s">
        <v>108</v>
      </c>
      <c r="T95" s="1" t="s">
        <v>108</v>
      </c>
    </row>
    <row r="96" spans="2:20" x14ac:dyDescent="0.25">
      <c r="B96" s="19" t="s">
        <v>6</v>
      </c>
      <c r="C96" s="21" t="s">
        <v>152</v>
      </c>
      <c r="D96" s="17" t="s">
        <v>0</v>
      </c>
      <c r="E96" s="13" t="s">
        <v>0</v>
      </c>
      <c r="F96" s="10"/>
      <c r="G96" s="5" t="s">
        <v>0</v>
      </c>
      <c r="H96" s="26"/>
      <c r="I96" s="4"/>
      <c r="J96" s="2"/>
      <c r="K96" s="4"/>
      <c r="L96" s="22" t="s">
        <v>0</v>
      </c>
      <c r="M96" s="24" t="s">
        <v>0</v>
      </c>
      <c r="N96" s="32" t="s">
        <v>0</v>
      </c>
      <c r="O96" s="2"/>
      <c r="P96" s="5" t="s">
        <v>0</v>
      </c>
      <c r="Q96" s="5" t="s">
        <v>0</v>
      </c>
      <c r="R96" s="5" t="s">
        <v>0</v>
      </c>
      <c r="S96" s="18" t="s">
        <v>0</v>
      </c>
      <c r="T96" s="23" t="s">
        <v>0</v>
      </c>
    </row>
    <row r="97" spans="2:20" x14ac:dyDescent="0.25">
      <c r="B97" s="7" t="s">
        <v>108</v>
      </c>
      <c r="C97" s="1" t="s">
        <v>108</v>
      </c>
      <c r="D97" s="6" t="s">
        <v>108</v>
      </c>
      <c r="E97" s="1" t="s">
        <v>108</v>
      </c>
      <c r="F97" s="1" t="s">
        <v>108</v>
      </c>
      <c r="G97" s="1" t="s">
        <v>108</v>
      </c>
      <c r="H97" s="1" t="s">
        <v>108</v>
      </c>
      <c r="I97" s="1" t="s">
        <v>108</v>
      </c>
      <c r="J97" s="1" t="s">
        <v>108</v>
      </c>
      <c r="K97" s="1" t="s">
        <v>108</v>
      </c>
      <c r="L97" s="1" t="s">
        <v>108</v>
      </c>
      <c r="M97" s="1" t="s">
        <v>108</v>
      </c>
      <c r="N97" s="1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 t="s">
        <v>108</v>
      </c>
      <c r="T97" s="1" t="s">
        <v>108</v>
      </c>
    </row>
    <row r="98" spans="2:20" x14ac:dyDescent="0.25">
      <c r="B98" s="14" t="s">
        <v>66</v>
      </c>
      <c r="C98" s="16" t="s">
        <v>76</v>
      </c>
      <c r="D98" s="15"/>
      <c r="E98" s="2"/>
      <c r="F98" s="2"/>
      <c r="G98" s="2"/>
      <c r="H98" s="2"/>
      <c r="I98" s="3">
        <f>SUM('GFAC_2021-Q3_SCDPT3'!SCDPT3_96BEGIN_7:'GFAC_2021-Q3_SCDPT3'!SCDPT3_96ENDIN_7)</f>
        <v>0</v>
      </c>
      <c r="J98" s="2"/>
      <c r="K98" s="3">
        <f>SUM('GFAC_2021-Q3_SCDPT3'!SCDPT3_96BEGIN_9:'GFAC_2021-Q3_SCDPT3'!SCDPT3_96ENDIN_9)</f>
        <v>0</v>
      </c>
      <c r="L98" s="2"/>
      <c r="M98" s="2"/>
      <c r="N98" s="2"/>
      <c r="O98" s="2"/>
      <c r="P98" s="2"/>
      <c r="Q98" s="2"/>
      <c r="R98" s="2"/>
      <c r="S98" s="2"/>
      <c r="T98" s="2"/>
    </row>
    <row r="99" spans="2:20" ht="27.6" x14ac:dyDescent="0.25">
      <c r="B99" s="14" t="s">
        <v>118</v>
      </c>
      <c r="C99" s="16" t="s">
        <v>96</v>
      </c>
      <c r="D99" s="15"/>
      <c r="E99" s="2"/>
      <c r="F99" s="2"/>
      <c r="G99" s="2"/>
      <c r="H99" s="2"/>
      <c r="I99" s="3">
        <f>'GFAC_2021-Q3_SCDPT3'!SCDPT3_9099999_7+'GFAC_2021-Q3_SCDPT3'!SCDPT3_9199999_7+'GFAC_2021-Q3_SCDPT3'!SCDPT3_9299999_7+'GFAC_2021-Q3_SCDPT3'!SCDPT3_9399999_7+'GFAC_2021-Q3_SCDPT3'!SCDPT3_9499999_7+'GFAC_2021-Q3_SCDPT3'!SCDPT3_9599999_7+'GFAC_2021-Q3_SCDPT3'!SCDPT3_9699999_7</f>
        <v>0</v>
      </c>
      <c r="J99" s="2"/>
      <c r="K99" s="3">
        <f>'GFAC_2021-Q3_SCDPT3'!SCDPT3_9099999_9+'GFAC_2021-Q3_SCDPT3'!SCDPT3_9199999_9+'GFAC_2021-Q3_SCDPT3'!SCDPT3_9299999_9+'GFAC_2021-Q3_SCDPT3'!SCDPT3_9399999_9+'GFAC_2021-Q3_SCDPT3'!SCDPT3_9499999_9+'GFAC_2021-Q3_SCDPT3'!SCDPT3_9599999_9+'GFAC_2021-Q3_SCDPT3'!SCDPT3_9699999_9</f>
        <v>0</v>
      </c>
      <c r="L99" s="2"/>
      <c r="M99" s="2"/>
      <c r="N99" s="2"/>
      <c r="O99" s="2"/>
      <c r="P99" s="2"/>
      <c r="Q99" s="2"/>
      <c r="R99" s="2"/>
      <c r="S99" s="2"/>
      <c r="T99" s="2"/>
    </row>
    <row r="100" spans="2:20" ht="27.6" x14ac:dyDescent="0.25">
      <c r="B100" s="14" t="s">
        <v>159</v>
      </c>
      <c r="C100" s="16" t="s">
        <v>7</v>
      </c>
      <c r="D100" s="1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5">
      <c r="B101" s="14" t="s">
        <v>30</v>
      </c>
      <c r="C101" s="16" t="s">
        <v>160</v>
      </c>
      <c r="D101" s="15"/>
      <c r="E101" s="2"/>
      <c r="F101" s="2"/>
      <c r="G101" s="2"/>
      <c r="H101" s="2"/>
      <c r="I101" s="12">
        <f>'GFAC_2021-Q3_SCDPT3'!SCDPT3_9799997_7</f>
        <v>0</v>
      </c>
      <c r="J101" s="2"/>
      <c r="K101" s="12">
        <f>'GFAC_2021-Q3_SCDPT3'!SCDPT3_9799997_9</f>
        <v>0</v>
      </c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27.6" x14ac:dyDescent="0.25">
      <c r="B102" s="14" t="s">
        <v>8</v>
      </c>
      <c r="C102" s="16" t="s">
        <v>48</v>
      </c>
      <c r="D102" s="15"/>
      <c r="E102" s="2"/>
      <c r="F102" s="2"/>
      <c r="G102" s="2"/>
      <c r="H102" s="2"/>
      <c r="I102" s="3">
        <f>'GFAC_2021-Q3_SCDPT3'!SCDPT3_8999999_7+'GFAC_2021-Q3_SCDPT3'!SCDPT3_9799999_7</f>
        <v>0</v>
      </c>
      <c r="J102" s="2"/>
      <c r="K102" s="3">
        <f>'GFAC_2021-Q3_SCDPT3'!SCDPT3_8999999_9+'GFAC_2021-Q3_SCDPT3'!SCDPT3_9799999_9</f>
        <v>0</v>
      </c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5">
      <c r="B103" s="35" t="s">
        <v>147</v>
      </c>
      <c r="C103" s="44" t="s">
        <v>21</v>
      </c>
      <c r="D103" s="43"/>
      <c r="E103" s="25"/>
      <c r="F103" s="25"/>
      <c r="G103" s="25"/>
      <c r="H103" s="25"/>
      <c r="I103" s="28">
        <f>'GFAC_2021-Q3_SCDPT3'!SCDPT3_8399999_7+'GFAC_2021-Q3_SCDPT3'!SCDPT3_8999999_7+'GFAC_2021-Q3_SCDPT3'!SCDPT3_9799999_7</f>
        <v>1006898</v>
      </c>
      <c r="J103" s="25"/>
      <c r="K103" s="28">
        <f>'GFAC_2021-Q3_SCDPT3'!SCDPT3_8399999_9+'GFAC_2021-Q3_SCDPT3'!SCDPT3_8999999_9+'GFAC_2021-Q3_SCDPT3'!SCDPT3_9799999_9</f>
        <v>2400</v>
      </c>
      <c r="L103" s="25"/>
      <c r="M103" s="25"/>
      <c r="N103" s="25"/>
      <c r="O103" s="25"/>
      <c r="P103" s="25"/>
      <c r="Q103" s="25"/>
      <c r="R103" s="25"/>
      <c r="S103" s="25"/>
      <c r="T103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SaveAs(10/27/2021-3:27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101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3" width="25.69921875" customWidth="1"/>
    <col min="4" max="7" width="10.69921875" customWidth="1"/>
    <col min="8" max="8" width="12.69921875" customWidth="1"/>
    <col min="9" max="22" width="14.69921875" customWidth="1"/>
    <col min="23" max="32" width="10.69921875" customWidth="1"/>
  </cols>
  <sheetData>
    <row r="1" spans="2:32" x14ac:dyDescent="0.25">
      <c r="C1" s="31" t="s">
        <v>67</v>
      </c>
      <c r="D1" s="31" t="s">
        <v>51</v>
      </c>
      <c r="E1" s="31" t="s">
        <v>68</v>
      </c>
      <c r="F1" s="31" t="s">
        <v>11</v>
      </c>
    </row>
    <row r="2" spans="2:32" ht="20.399999999999999" x14ac:dyDescent="0.25">
      <c r="B2" s="37"/>
      <c r="C2" s="36" t="str">
        <f>'GFAC_2021-Q3_SCDPT3'!Wings_Company_ID</f>
        <v>GFAC</v>
      </c>
      <c r="D2" s="36" t="str">
        <f>'GFAC_2021-Q3_SCDPT3'!Wings_Statement_ID</f>
        <v>2021-Q3</v>
      </c>
      <c r="E2" s="34" t="s">
        <v>148</v>
      </c>
      <c r="F2" s="34" t="s">
        <v>31</v>
      </c>
    </row>
    <row r="3" spans="2:32" ht="40.049999999999997" customHeight="1" x14ac:dyDescent="0.25">
      <c r="B3" s="40" t="s">
        <v>150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40.049999999999997" customHeight="1" x14ac:dyDescent="0.4">
      <c r="B4" s="42" t="s">
        <v>141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x14ac:dyDescent="0.25">
      <c r="B5" s="3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22.01</v>
      </c>
      <c r="Y5" s="11">
        <v>22.02</v>
      </c>
      <c r="Z5" s="11">
        <v>22.03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</row>
    <row r="6" spans="2:32" ht="91.8" x14ac:dyDescent="0.25">
      <c r="B6" s="41"/>
      <c r="C6" s="9" t="s">
        <v>151</v>
      </c>
      <c r="D6" s="9" t="s">
        <v>78</v>
      </c>
      <c r="E6" s="9" t="s">
        <v>131</v>
      </c>
      <c r="F6" s="9" t="s">
        <v>85</v>
      </c>
      <c r="G6" s="9" t="s">
        <v>161</v>
      </c>
      <c r="H6" s="9" t="s">
        <v>69</v>
      </c>
      <c r="I6" s="9" t="s">
        <v>86</v>
      </c>
      <c r="J6" s="9" t="s">
        <v>70</v>
      </c>
      <c r="K6" s="9" t="s">
        <v>60</v>
      </c>
      <c r="L6" s="9" t="s">
        <v>105</v>
      </c>
      <c r="M6" s="9" t="s">
        <v>49</v>
      </c>
      <c r="N6" s="9" t="s">
        <v>106</v>
      </c>
      <c r="O6" s="9" t="s">
        <v>22</v>
      </c>
      <c r="P6" s="9" t="s">
        <v>77</v>
      </c>
      <c r="Q6" s="9" t="s">
        <v>23</v>
      </c>
      <c r="R6" s="9" t="s">
        <v>107</v>
      </c>
      <c r="S6" s="9" t="s">
        <v>119</v>
      </c>
      <c r="T6" s="9" t="s">
        <v>32</v>
      </c>
      <c r="U6" s="9" t="s">
        <v>33</v>
      </c>
      <c r="V6" s="9" t="s">
        <v>128</v>
      </c>
      <c r="W6" s="9" t="s">
        <v>50</v>
      </c>
      <c r="X6" s="9" t="s">
        <v>99</v>
      </c>
      <c r="Y6" s="9" t="s">
        <v>88</v>
      </c>
      <c r="Z6" s="9" t="s">
        <v>24</v>
      </c>
      <c r="AA6" s="9" t="s">
        <v>25</v>
      </c>
      <c r="AB6" s="9" t="s">
        <v>132</v>
      </c>
      <c r="AC6" s="9" t="s">
        <v>120</v>
      </c>
      <c r="AD6" s="9" t="s">
        <v>26</v>
      </c>
      <c r="AE6" s="9" t="s">
        <v>100</v>
      </c>
      <c r="AF6" s="9" t="s">
        <v>101</v>
      </c>
    </row>
    <row r="7" spans="2:32" x14ac:dyDescent="0.25">
      <c r="B7" s="7" t="s">
        <v>108</v>
      </c>
      <c r="C7" s="1" t="s">
        <v>108</v>
      </c>
      <c r="D7" s="6" t="s">
        <v>108</v>
      </c>
      <c r="E7" s="1" t="s">
        <v>108</v>
      </c>
      <c r="F7" s="1" t="s">
        <v>108</v>
      </c>
      <c r="G7" s="1" t="s">
        <v>108</v>
      </c>
      <c r="H7" s="1" t="s">
        <v>108</v>
      </c>
      <c r="I7" s="1" t="s">
        <v>108</v>
      </c>
      <c r="J7" s="1" t="s">
        <v>108</v>
      </c>
      <c r="K7" s="1" t="s">
        <v>108</v>
      </c>
      <c r="L7" s="1" t="s">
        <v>108</v>
      </c>
      <c r="M7" s="1" t="s">
        <v>108</v>
      </c>
      <c r="N7" s="1" t="s">
        <v>108</v>
      </c>
      <c r="O7" s="1" t="s">
        <v>108</v>
      </c>
      <c r="P7" s="1" t="s">
        <v>108</v>
      </c>
      <c r="Q7" s="1" t="s">
        <v>108</v>
      </c>
      <c r="R7" s="1" t="s">
        <v>108</v>
      </c>
      <c r="S7" s="1" t="s">
        <v>108</v>
      </c>
      <c r="T7" s="1" t="s">
        <v>108</v>
      </c>
      <c r="U7" s="1" t="s">
        <v>108</v>
      </c>
      <c r="V7" s="1" t="s">
        <v>108</v>
      </c>
      <c r="W7" s="1" t="s">
        <v>108</v>
      </c>
      <c r="X7" s="1" t="s">
        <v>108</v>
      </c>
      <c r="Y7" s="1" t="s">
        <v>108</v>
      </c>
      <c r="Z7" s="1" t="s">
        <v>108</v>
      </c>
      <c r="AA7" s="1" t="s">
        <v>108</v>
      </c>
      <c r="AB7" s="1" t="s">
        <v>108</v>
      </c>
      <c r="AC7" s="1" t="s">
        <v>108</v>
      </c>
      <c r="AD7" s="1" t="s">
        <v>108</v>
      </c>
      <c r="AE7" s="1" t="s">
        <v>108</v>
      </c>
      <c r="AF7" s="1" t="s">
        <v>108</v>
      </c>
    </row>
    <row r="8" spans="2:32" x14ac:dyDescent="0.25">
      <c r="B8" s="19" t="s">
        <v>121</v>
      </c>
      <c r="C8" s="21" t="s">
        <v>152</v>
      </c>
      <c r="D8" s="17" t="s">
        <v>0</v>
      </c>
      <c r="E8" s="13" t="s">
        <v>0</v>
      </c>
      <c r="F8" s="10"/>
      <c r="G8" s="5" t="s">
        <v>0</v>
      </c>
      <c r="H8" s="2"/>
      <c r="I8" s="4"/>
      <c r="J8" s="4"/>
      <c r="K8" s="4"/>
      <c r="L8" s="4"/>
      <c r="M8" s="4"/>
      <c r="N8" s="4"/>
      <c r="O8" s="4"/>
      <c r="P8" s="20"/>
      <c r="Q8" s="4"/>
      <c r="R8" s="4"/>
      <c r="S8" s="4"/>
      <c r="T8" s="4"/>
      <c r="U8" s="20"/>
      <c r="V8" s="4"/>
      <c r="W8" s="10"/>
      <c r="X8" s="22" t="s">
        <v>0</v>
      </c>
      <c r="Y8" s="24" t="s">
        <v>0</v>
      </c>
      <c r="Z8" s="27" t="s">
        <v>0</v>
      </c>
      <c r="AA8" s="2"/>
      <c r="AB8" s="5" t="s">
        <v>0</v>
      </c>
      <c r="AC8" s="5" t="s">
        <v>0</v>
      </c>
      <c r="AD8" s="5" t="s">
        <v>0</v>
      </c>
      <c r="AE8" s="18" t="s">
        <v>0</v>
      </c>
      <c r="AF8" s="23" t="s">
        <v>0</v>
      </c>
    </row>
    <row r="9" spans="2:32" x14ac:dyDescent="0.25">
      <c r="B9" s="7" t="s">
        <v>108</v>
      </c>
      <c r="C9" s="1" t="s">
        <v>108</v>
      </c>
      <c r="D9" s="6" t="s">
        <v>108</v>
      </c>
      <c r="E9" s="1" t="s">
        <v>108</v>
      </c>
      <c r="F9" s="1" t="s">
        <v>108</v>
      </c>
      <c r="G9" s="1" t="s">
        <v>108</v>
      </c>
      <c r="H9" s="1" t="s">
        <v>108</v>
      </c>
      <c r="I9" s="1" t="s">
        <v>108</v>
      </c>
      <c r="J9" s="1" t="s">
        <v>108</v>
      </c>
      <c r="K9" s="1" t="s">
        <v>108</v>
      </c>
      <c r="L9" s="1" t="s">
        <v>108</v>
      </c>
      <c r="M9" s="1" t="s">
        <v>108</v>
      </c>
      <c r="N9" s="1" t="s">
        <v>108</v>
      </c>
      <c r="O9" s="1" t="s">
        <v>108</v>
      </c>
      <c r="P9" s="1" t="s">
        <v>108</v>
      </c>
      <c r="Q9" s="1" t="s">
        <v>108</v>
      </c>
      <c r="R9" s="1" t="s">
        <v>108</v>
      </c>
      <c r="S9" s="1" t="s">
        <v>108</v>
      </c>
      <c r="T9" s="1" t="s">
        <v>108</v>
      </c>
      <c r="U9" s="1" t="s">
        <v>108</v>
      </c>
      <c r="V9" s="1" t="s">
        <v>108</v>
      </c>
      <c r="W9" s="1" t="s">
        <v>108</v>
      </c>
      <c r="X9" s="1" t="s">
        <v>108</v>
      </c>
      <c r="Y9" s="1" t="s">
        <v>108</v>
      </c>
      <c r="Z9" s="1" t="s">
        <v>108</v>
      </c>
      <c r="AA9" s="1" t="s">
        <v>108</v>
      </c>
      <c r="AB9" s="1" t="s">
        <v>108</v>
      </c>
      <c r="AC9" s="1" t="s">
        <v>108</v>
      </c>
      <c r="AD9" s="1" t="s">
        <v>108</v>
      </c>
      <c r="AE9" s="1" t="s">
        <v>108</v>
      </c>
      <c r="AF9" s="1" t="s">
        <v>108</v>
      </c>
    </row>
    <row r="10" spans="2:32" ht="27.6" x14ac:dyDescent="0.25">
      <c r="B10" s="14" t="s">
        <v>1</v>
      </c>
      <c r="C10" s="16" t="s">
        <v>109</v>
      </c>
      <c r="D10" s="15"/>
      <c r="E10" s="2"/>
      <c r="F10" s="2"/>
      <c r="G10" s="2"/>
      <c r="H10" s="2"/>
      <c r="I10" s="3">
        <f>SUM('GFAC_2021-Q3_SCDPT4'!SCDPT4_05BEGIN_7:'GFAC_2021-Q3_SCDPT4'!SCDPT4_05ENDIN_7)</f>
        <v>0</v>
      </c>
      <c r="J10" s="3">
        <f>SUM('GFAC_2021-Q3_SCDPT4'!SCDPT4_05BEGIN_8:'GFAC_2021-Q3_SCDPT4'!SCDPT4_05ENDIN_8)</f>
        <v>0</v>
      </c>
      <c r="K10" s="3">
        <f>SUM('GFAC_2021-Q3_SCDPT4'!SCDPT4_05BEGIN_9:'GFAC_2021-Q3_SCDPT4'!SCDPT4_05ENDIN_9)</f>
        <v>0</v>
      </c>
      <c r="L10" s="3">
        <f>SUM('GFAC_2021-Q3_SCDPT4'!SCDPT4_05BEGIN_10:'GFAC_2021-Q3_SCDPT4'!SCDPT4_05ENDIN_10)</f>
        <v>0</v>
      </c>
      <c r="M10" s="3">
        <f>SUM('GFAC_2021-Q3_SCDPT4'!SCDPT4_05BEGIN_11:'GFAC_2021-Q3_SCDPT4'!SCDPT4_05ENDIN_11)</f>
        <v>0</v>
      </c>
      <c r="N10" s="3">
        <f>SUM('GFAC_2021-Q3_SCDPT4'!SCDPT4_05BEGIN_12:'GFAC_2021-Q3_SCDPT4'!SCDPT4_05ENDIN_12)</f>
        <v>0</v>
      </c>
      <c r="O10" s="3">
        <f>SUM('GFAC_2021-Q3_SCDPT4'!SCDPT4_05BEGIN_13:'GFAC_2021-Q3_SCDPT4'!SCDPT4_05ENDIN_13)</f>
        <v>0</v>
      </c>
      <c r="P10" s="3">
        <f>SUM('GFAC_2021-Q3_SCDPT4'!SCDPT4_05BEGIN_14:'GFAC_2021-Q3_SCDPT4'!SCDPT4_05ENDIN_14)</f>
        <v>0</v>
      </c>
      <c r="Q10" s="3">
        <f>SUM('GFAC_2021-Q3_SCDPT4'!SCDPT4_05BEGIN_15:'GFAC_2021-Q3_SCDPT4'!SCDPT4_05ENDIN_15)</f>
        <v>0</v>
      </c>
      <c r="R10" s="3">
        <f>SUM('GFAC_2021-Q3_SCDPT4'!SCDPT4_05BEGIN_16:'GFAC_2021-Q3_SCDPT4'!SCDPT4_05ENDIN_16)</f>
        <v>0</v>
      </c>
      <c r="S10" s="3">
        <f>SUM('GFAC_2021-Q3_SCDPT4'!SCDPT4_05BEGIN_17:'GFAC_2021-Q3_SCDPT4'!SCDPT4_05ENDIN_17)</f>
        <v>0</v>
      </c>
      <c r="T10" s="3">
        <f>SUM('GFAC_2021-Q3_SCDPT4'!SCDPT4_05BEGIN_18:'GFAC_2021-Q3_SCDPT4'!SCDPT4_05ENDIN_18)</f>
        <v>0</v>
      </c>
      <c r="U10" s="3">
        <f>SUM('GFAC_2021-Q3_SCDPT4'!SCDPT4_05BEGIN_19:'GFAC_2021-Q3_SCDPT4'!SCDPT4_05ENDIN_19)</f>
        <v>0</v>
      </c>
      <c r="V10" s="3">
        <f>SUM('GFAC_2021-Q3_SCDPT4'!SCDPT4_05BEGIN_20:'GFAC_2021-Q3_SCDPT4'!SCDPT4_05ENDIN_20)</f>
        <v>0</v>
      </c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x14ac:dyDescent="0.25">
      <c r="B11" s="7" t="s">
        <v>108</v>
      </c>
      <c r="C11" s="1" t="s">
        <v>108</v>
      </c>
      <c r="D11" s="6" t="s">
        <v>108</v>
      </c>
      <c r="E11" s="1" t="s">
        <v>108</v>
      </c>
      <c r="F11" s="1" t="s">
        <v>108</v>
      </c>
      <c r="G11" s="1" t="s">
        <v>108</v>
      </c>
      <c r="H11" s="1" t="s">
        <v>108</v>
      </c>
      <c r="I11" s="1" t="s">
        <v>108</v>
      </c>
      <c r="J11" s="1" t="s">
        <v>108</v>
      </c>
      <c r="K11" s="1" t="s">
        <v>108</v>
      </c>
      <c r="L11" s="1" t="s">
        <v>108</v>
      </c>
      <c r="M11" s="1" t="s">
        <v>108</v>
      </c>
      <c r="N11" s="1" t="s">
        <v>108</v>
      </c>
      <c r="O11" s="1" t="s">
        <v>108</v>
      </c>
      <c r="P11" s="1" t="s">
        <v>108</v>
      </c>
      <c r="Q11" s="1" t="s">
        <v>108</v>
      </c>
      <c r="R11" s="1" t="s">
        <v>108</v>
      </c>
      <c r="S11" s="1" t="s">
        <v>108</v>
      </c>
      <c r="T11" s="1" t="s">
        <v>108</v>
      </c>
      <c r="U11" s="1" t="s">
        <v>108</v>
      </c>
      <c r="V11" s="1" t="s">
        <v>108</v>
      </c>
      <c r="W11" s="1" t="s">
        <v>108</v>
      </c>
      <c r="X11" s="1" t="s">
        <v>108</v>
      </c>
      <c r="Y11" s="1" t="s">
        <v>108</v>
      </c>
      <c r="Z11" s="1" t="s">
        <v>108</v>
      </c>
      <c r="AA11" s="1" t="s">
        <v>108</v>
      </c>
      <c r="AB11" s="1" t="s">
        <v>108</v>
      </c>
      <c r="AC11" s="1" t="s">
        <v>108</v>
      </c>
      <c r="AD11" s="1" t="s">
        <v>108</v>
      </c>
      <c r="AE11" s="1" t="s">
        <v>108</v>
      </c>
      <c r="AF11" s="1" t="s">
        <v>108</v>
      </c>
    </row>
    <row r="12" spans="2:32" x14ac:dyDescent="0.25">
      <c r="B12" s="19" t="s">
        <v>36</v>
      </c>
      <c r="C12" s="21" t="s">
        <v>152</v>
      </c>
      <c r="D12" s="17" t="s">
        <v>0</v>
      </c>
      <c r="E12" s="13" t="s">
        <v>0</v>
      </c>
      <c r="F12" s="10"/>
      <c r="G12" s="5" t="s">
        <v>0</v>
      </c>
      <c r="H12" s="2"/>
      <c r="I12" s="4"/>
      <c r="J12" s="4"/>
      <c r="K12" s="4"/>
      <c r="L12" s="4"/>
      <c r="M12" s="4"/>
      <c r="N12" s="4"/>
      <c r="O12" s="4"/>
      <c r="P12" s="20"/>
      <c r="Q12" s="4"/>
      <c r="R12" s="4"/>
      <c r="S12" s="4"/>
      <c r="T12" s="4"/>
      <c r="U12" s="20"/>
      <c r="V12" s="4"/>
      <c r="W12" s="10"/>
      <c r="X12" s="22" t="s">
        <v>0</v>
      </c>
      <c r="Y12" s="24" t="s">
        <v>0</v>
      </c>
      <c r="Z12" s="27" t="s">
        <v>0</v>
      </c>
      <c r="AA12" s="2"/>
      <c r="AB12" s="5" t="s">
        <v>0</v>
      </c>
      <c r="AC12" s="5" t="s">
        <v>0</v>
      </c>
      <c r="AD12" s="5" t="s">
        <v>0</v>
      </c>
      <c r="AE12" s="18" t="s">
        <v>0</v>
      </c>
      <c r="AF12" s="23" t="s">
        <v>0</v>
      </c>
    </row>
    <row r="13" spans="2:32" x14ac:dyDescent="0.25">
      <c r="B13" s="7" t="s">
        <v>108</v>
      </c>
      <c r="C13" s="1" t="s">
        <v>108</v>
      </c>
      <c r="D13" s="6" t="s">
        <v>108</v>
      </c>
      <c r="E13" s="1" t="s">
        <v>108</v>
      </c>
      <c r="F13" s="1" t="s">
        <v>108</v>
      </c>
      <c r="G13" s="1" t="s">
        <v>108</v>
      </c>
      <c r="H13" s="1" t="s">
        <v>108</v>
      </c>
      <c r="I13" s="1" t="s">
        <v>108</v>
      </c>
      <c r="J13" s="1" t="s">
        <v>108</v>
      </c>
      <c r="K13" s="1" t="s">
        <v>108</v>
      </c>
      <c r="L13" s="1" t="s">
        <v>108</v>
      </c>
      <c r="M13" s="1" t="s">
        <v>108</v>
      </c>
      <c r="N13" s="1" t="s">
        <v>108</v>
      </c>
      <c r="O13" s="1" t="s">
        <v>108</v>
      </c>
      <c r="P13" s="1" t="s">
        <v>108</v>
      </c>
      <c r="Q13" s="1" t="s">
        <v>108</v>
      </c>
      <c r="R13" s="1" t="s">
        <v>108</v>
      </c>
      <c r="S13" s="1" t="s">
        <v>108</v>
      </c>
      <c r="T13" s="1" t="s">
        <v>108</v>
      </c>
      <c r="U13" s="1" t="s">
        <v>108</v>
      </c>
      <c r="V13" s="1" t="s">
        <v>108</v>
      </c>
      <c r="W13" s="1" t="s">
        <v>108</v>
      </c>
      <c r="X13" s="1" t="s">
        <v>108</v>
      </c>
      <c r="Y13" s="1" t="s">
        <v>108</v>
      </c>
      <c r="Z13" s="1" t="s">
        <v>108</v>
      </c>
      <c r="AA13" s="1" t="s">
        <v>108</v>
      </c>
      <c r="AB13" s="1" t="s">
        <v>108</v>
      </c>
      <c r="AC13" s="1" t="s">
        <v>108</v>
      </c>
      <c r="AD13" s="1" t="s">
        <v>108</v>
      </c>
      <c r="AE13" s="1" t="s">
        <v>108</v>
      </c>
      <c r="AF13" s="1" t="s">
        <v>108</v>
      </c>
    </row>
    <row r="14" spans="2:32" ht="27.6" x14ac:dyDescent="0.25">
      <c r="B14" s="14" t="s">
        <v>89</v>
      </c>
      <c r="C14" s="16" t="s">
        <v>79</v>
      </c>
      <c r="D14" s="15"/>
      <c r="E14" s="2"/>
      <c r="F14" s="2"/>
      <c r="G14" s="2"/>
      <c r="H14" s="2"/>
      <c r="I14" s="3">
        <f>SUM('GFAC_2021-Q3_SCDPT4'!SCDPT4_10BEGIN_7:'GFAC_2021-Q3_SCDPT4'!SCDPT4_10ENDIN_7)</f>
        <v>0</v>
      </c>
      <c r="J14" s="3">
        <f>SUM('GFAC_2021-Q3_SCDPT4'!SCDPT4_10BEGIN_8:'GFAC_2021-Q3_SCDPT4'!SCDPT4_10ENDIN_8)</f>
        <v>0</v>
      </c>
      <c r="K14" s="3">
        <f>SUM('GFAC_2021-Q3_SCDPT4'!SCDPT4_10BEGIN_9:'GFAC_2021-Q3_SCDPT4'!SCDPT4_10ENDIN_9)</f>
        <v>0</v>
      </c>
      <c r="L14" s="3">
        <f>SUM('GFAC_2021-Q3_SCDPT4'!SCDPT4_10BEGIN_10:'GFAC_2021-Q3_SCDPT4'!SCDPT4_10ENDIN_10)</f>
        <v>0</v>
      </c>
      <c r="M14" s="3">
        <f>SUM('GFAC_2021-Q3_SCDPT4'!SCDPT4_10BEGIN_11:'GFAC_2021-Q3_SCDPT4'!SCDPT4_10ENDIN_11)</f>
        <v>0</v>
      </c>
      <c r="N14" s="3">
        <f>SUM('GFAC_2021-Q3_SCDPT4'!SCDPT4_10BEGIN_12:'GFAC_2021-Q3_SCDPT4'!SCDPT4_10ENDIN_12)</f>
        <v>0</v>
      </c>
      <c r="O14" s="3">
        <f>SUM('GFAC_2021-Q3_SCDPT4'!SCDPT4_10BEGIN_13:'GFAC_2021-Q3_SCDPT4'!SCDPT4_10ENDIN_13)</f>
        <v>0</v>
      </c>
      <c r="P14" s="3">
        <f>SUM('GFAC_2021-Q3_SCDPT4'!SCDPT4_10BEGIN_14:'GFAC_2021-Q3_SCDPT4'!SCDPT4_10ENDIN_14)</f>
        <v>0</v>
      </c>
      <c r="Q14" s="3">
        <f>SUM('GFAC_2021-Q3_SCDPT4'!SCDPT4_10BEGIN_15:'GFAC_2021-Q3_SCDPT4'!SCDPT4_10ENDIN_15)</f>
        <v>0</v>
      </c>
      <c r="R14" s="3">
        <f>SUM('GFAC_2021-Q3_SCDPT4'!SCDPT4_10BEGIN_16:'GFAC_2021-Q3_SCDPT4'!SCDPT4_10ENDIN_16)</f>
        <v>0</v>
      </c>
      <c r="S14" s="3">
        <f>SUM('GFAC_2021-Q3_SCDPT4'!SCDPT4_10BEGIN_17:'GFAC_2021-Q3_SCDPT4'!SCDPT4_10ENDIN_17)</f>
        <v>0</v>
      </c>
      <c r="T14" s="3">
        <f>SUM('GFAC_2021-Q3_SCDPT4'!SCDPT4_10BEGIN_18:'GFAC_2021-Q3_SCDPT4'!SCDPT4_10ENDIN_18)</f>
        <v>0</v>
      </c>
      <c r="U14" s="3">
        <f>SUM('GFAC_2021-Q3_SCDPT4'!SCDPT4_10BEGIN_19:'GFAC_2021-Q3_SCDPT4'!SCDPT4_10ENDIN_19)</f>
        <v>0</v>
      </c>
      <c r="V14" s="3">
        <f>SUM('GFAC_2021-Q3_SCDPT4'!SCDPT4_10BEGIN_20:'GFAC_2021-Q3_SCDPT4'!SCDPT4_10ENDIN_20)</f>
        <v>0</v>
      </c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x14ac:dyDescent="0.25">
      <c r="B15" s="7" t="s">
        <v>108</v>
      </c>
      <c r="C15" s="1" t="s">
        <v>108</v>
      </c>
      <c r="D15" s="6" t="s">
        <v>108</v>
      </c>
      <c r="E15" s="1" t="s">
        <v>108</v>
      </c>
      <c r="F15" s="1" t="s">
        <v>108</v>
      </c>
      <c r="G15" s="1" t="s">
        <v>108</v>
      </c>
      <c r="H15" s="1" t="s">
        <v>108</v>
      </c>
      <c r="I15" s="1" t="s">
        <v>108</v>
      </c>
      <c r="J15" s="1" t="s">
        <v>108</v>
      </c>
      <c r="K15" s="1" t="s">
        <v>108</v>
      </c>
      <c r="L15" s="1" t="s">
        <v>108</v>
      </c>
      <c r="M15" s="1" t="s">
        <v>108</v>
      </c>
      <c r="N15" s="1" t="s">
        <v>108</v>
      </c>
      <c r="O15" s="1" t="s">
        <v>108</v>
      </c>
      <c r="P15" s="1" t="s">
        <v>108</v>
      </c>
      <c r="Q15" s="1" t="s">
        <v>108</v>
      </c>
      <c r="R15" s="1" t="s">
        <v>108</v>
      </c>
      <c r="S15" s="1" t="s">
        <v>108</v>
      </c>
      <c r="T15" s="1" t="s">
        <v>108</v>
      </c>
      <c r="U15" s="1" t="s">
        <v>108</v>
      </c>
      <c r="V15" s="1" t="s">
        <v>108</v>
      </c>
      <c r="W15" s="1" t="s">
        <v>108</v>
      </c>
      <c r="X15" s="1" t="s">
        <v>108</v>
      </c>
      <c r="Y15" s="1" t="s">
        <v>108</v>
      </c>
      <c r="Z15" s="1" t="s">
        <v>108</v>
      </c>
      <c r="AA15" s="1" t="s">
        <v>108</v>
      </c>
      <c r="AB15" s="1" t="s">
        <v>108</v>
      </c>
      <c r="AC15" s="1" t="s">
        <v>108</v>
      </c>
      <c r="AD15" s="1" t="s">
        <v>108</v>
      </c>
      <c r="AE15" s="1" t="s">
        <v>108</v>
      </c>
      <c r="AF15" s="1" t="s">
        <v>108</v>
      </c>
    </row>
    <row r="16" spans="2:32" x14ac:dyDescent="0.25">
      <c r="B16" s="19" t="s">
        <v>170</v>
      </c>
      <c r="C16" s="21" t="s">
        <v>152</v>
      </c>
      <c r="D16" s="17" t="s">
        <v>0</v>
      </c>
      <c r="E16" s="13" t="s">
        <v>0</v>
      </c>
      <c r="F16" s="10"/>
      <c r="G16" s="5" t="s">
        <v>0</v>
      </c>
      <c r="H16" s="2"/>
      <c r="I16" s="4"/>
      <c r="J16" s="4"/>
      <c r="K16" s="4"/>
      <c r="L16" s="4"/>
      <c r="M16" s="4"/>
      <c r="N16" s="4"/>
      <c r="O16" s="4"/>
      <c r="P16" s="20"/>
      <c r="Q16" s="4"/>
      <c r="R16" s="4"/>
      <c r="S16" s="4"/>
      <c r="T16" s="4"/>
      <c r="U16" s="20"/>
      <c r="V16" s="4"/>
      <c r="W16" s="10"/>
      <c r="X16" s="22" t="s">
        <v>0</v>
      </c>
      <c r="Y16" s="24" t="s">
        <v>0</v>
      </c>
      <c r="Z16" s="27" t="s">
        <v>0</v>
      </c>
      <c r="AA16" s="33" t="s">
        <v>0</v>
      </c>
      <c r="AB16" s="5" t="s">
        <v>0</v>
      </c>
      <c r="AC16" s="5" t="s">
        <v>0</v>
      </c>
      <c r="AD16" s="5" t="s">
        <v>0</v>
      </c>
      <c r="AE16" s="18" t="s">
        <v>0</v>
      </c>
      <c r="AF16" s="23" t="s">
        <v>0</v>
      </c>
    </row>
    <row r="17" spans="2:32" x14ac:dyDescent="0.25">
      <c r="B17" s="7" t="s">
        <v>108</v>
      </c>
      <c r="C17" s="1" t="s">
        <v>108</v>
      </c>
      <c r="D17" s="6" t="s">
        <v>108</v>
      </c>
      <c r="E17" s="1" t="s">
        <v>108</v>
      </c>
      <c r="F17" s="1" t="s">
        <v>108</v>
      </c>
      <c r="G17" s="1" t="s">
        <v>108</v>
      </c>
      <c r="H17" s="1" t="s">
        <v>108</v>
      </c>
      <c r="I17" s="1" t="s">
        <v>108</v>
      </c>
      <c r="J17" s="1" t="s">
        <v>108</v>
      </c>
      <c r="K17" s="1" t="s">
        <v>108</v>
      </c>
      <c r="L17" s="1" t="s">
        <v>108</v>
      </c>
      <c r="M17" s="1" t="s">
        <v>108</v>
      </c>
      <c r="N17" s="1" t="s">
        <v>108</v>
      </c>
      <c r="O17" s="1" t="s">
        <v>108</v>
      </c>
      <c r="P17" s="1" t="s">
        <v>108</v>
      </c>
      <c r="Q17" s="1" t="s">
        <v>108</v>
      </c>
      <c r="R17" s="1" t="s">
        <v>108</v>
      </c>
      <c r="S17" s="1" t="s">
        <v>108</v>
      </c>
      <c r="T17" s="1" t="s">
        <v>108</v>
      </c>
      <c r="U17" s="1" t="s">
        <v>108</v>
      </c>
      <c r="V17" s="1" t="s">
        <v>108</v>
      </c>
      <c r="W17" s="1" t="s">
        <v>108</v>
      </c>
      <c r="X17" s="1" t="s">
        <v>108</v>
      </c>
      <c r="Y17" s="1" t="s">
        <v>108</v>
      </c>
      <c r="Z17" s="1" t="s">
        <v>108</v>
      </c>
      <c r="AA17" s="1" t="s">
        <v>108</v>
      </c>
      <c r="AB17" s="1" t="s">
        <v>108</v>
      </c>
      <c r="AC17" s="1" t="s">
        <v>108</v>
      </c>
      <c r="AD17" s="1" t="s">
        <v>108</v>
      </c>
      <c r="AE17" s="1" t="s">
        <v>108</v>
      </c>
      <c r="AF17" s="1" t="s">
        <v>108</v>
      </c>
    </row>
    <row r="18" spans="2:32" ht="41.4" x14ac:dyDescent="0.25">
      <c r="B18" s="14" t="s">
        <v>61</v>
      </c>
      <c r="C18" s="16" t="s">
        <v>81</v>
      </c>
      <c r="D18" s="15"/>
      <c r="E18" s="2"/>
      <c r="F18" s="2"/>
      <c r="G18" s="2"/>
      <c r="H18" s="2"/>
      <c r="I18" s="3">
        <f>SUM('GFAC_2021-Q3_SCDPT4'!SCDPT4_17BEGIN_7:'GFAC_2021-Q3_SCDPT4'!SCDPT4_17ENDIN_7)</f>
        <v>0</v>
      </c>
      <c r="J18" s="3">
        <f>SUM('GFAC_2021-Q3_SCDPT4'!SCDPT4_17BEGIN_8:'GFAC_2021-Q3_SCDPT4'!SCDPT4_17ENDIN_8)</f>
        <v>0</v>
      </c>
      <c r="K18" s="3">
        <f>SUM('GFAC_2021-Q3_SCDPT4'!SCDPT4_17BEGIN_9:'GFAC_2021-Q3_SCDPT4'!SCDPT4_17ENDIN_9)</f>
        <v>0</v>
      </c>
      <c r="L18" s="3">
        <f>SUM('GFAC_2021-Q3_SCDPT4'!SCDPT4_17BEGIN_10:'GFAC_2021-Q3_SCDPT4'!SCDPT4_17ENDIN_10)</f>
        <v>0</v>
      </c>
      <c r="M18" s="3">
        <f>SUM('GFAC_2021-Q3_SCDPT4'!SCDPT4_17BEGIN_11:'GFAC_2021-Q3_SCDPT4'!SCDPT4_17ENDIN_11)</f>
        <v>0</v>
      </c>
      <c r="N18" s="3">
        <f>SUM('GFAC_2021-Q3_SCDPT4'!SCDPT4_17BEGIN_12:'GFAC_2021-Q3_SCDPT4'!SCDPT4_17ENDIN_12)</f>
        <v>0</v>
      </c>
      <c r="O18" s="3">
        <f>SUM('GFAC_2021-Q3_SCDPT4'!SCDPT4_17BEGIN_13:'GFAC_2021-Q3_SCDPT4'!SCDPT4_17ENDIN_13)</f>
        <v>0</v>
      </c>
      <c r="P18" s="3">
        <f>SUM('GFAC_2021-Q3_SCDPT4'!SCDPT4_17BEGIN_14:'GFAC_2021-Q3_SCDPT4'!SCDPT4_17ENDIN_14)</f>
        <v>0</v>
      </c>
      <c r="Q18" s="3">
        <f>SUM('GFAC_2021-Q3_SCDPT4'!SCDPT4_17BEGIN_15:'GFAC_2021-Q3_SCDPT4'!SCDPT4_17ENDIN_15)</f>
        <v>0</v>
      </c>
      <c r="R18" s="3">
        <f>SUM('GFAC_2021-Q3_SCDPT4'!SCDPT4_17BEGIN_16:'GFAC_2021-Q3_SCDPT4'!SCDPT4_17ENDIN_16)</f>
        <v>0</v>
      </c>
      <c r="S18" s="3">
        <f>SUM('GFAC_2021-Q3_SCDPT4'!SCDPT4_17BEGIN_17:'GFAC_2021-Q3_SCDPT4'!SCDPT4_17ENDIN_17)</f>
        <v>0</v>
      </c>
      <c r="T18" s="3">
        <f>SUM('GFAC_2021-Q3_SCDPT4'!SCDPT4_17BEGIN_18:'GFAC_2021-Q3_SCDPT4'!SCDPT4_17ENDIN_18)</f>
        <v>0</v>
      </c>
      <c r="U18" s="3">
        <f>SUM('GFAC_2021-Q3_SCDPT4'!SCDPT4_17BEGIN_19:'GFAC_2021-Q3_SCDPT4'!SCDPT4_17ENDIN_19)</f>
        <v>0</v>
      </c>
      <c r="V18" s="3">
        <f>SUM('GFAC_2021-Q3_SCDPT4'!SCDPT4_17BEGIN_20:'GFAC_2021-Q3_SCDPT4'!SCDPT4_17ENDIN_20)</f>
        <v>0</v>
      </c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x14ac:dyDescent="0.25">
      <c r="B19" s="7" t="s">
        <v>108</v>
      </c>
      <c r="C19" s="1" t="s">
        <v>108</v>
      </c>
      <c r="D19" s="6" t="s">
        <v>108</v>
      </c>
      <c r="E19" s="1" t="s">
        <v>108</v>
      </c>
      <c r="F19" s="1" t="s">
        <v>108</v>
      </c>
      <c r="G19" s="1" t="s">
        <v>108</v>
      </c>
      <c r="H19" s="1" t="s">
        <v>108</v>
      </c>
      <c r="I19" s="1" t="s">
        <v>108</v>
      </c>
      <c r="J19" s="1" t="s">
        <v>108</v>
      </c>
      <c r="K19" s="1" t="s">
        <v>108</v>
      </c>
      <c r="L19" s="1" t="s">
        <v>108</v>
      </c>
      <c r="M19" s="1" t="s">
        <v>108</v>
      </c>
      <c r="N19" s="1" t="s">
        <v>108</v>
      </c>
      <c r="O19" s="1" t="s">
        <v>108</v>
      </c>
      <c r="P19" s="1" t="s">
        <v>108</v>
      </c>
      <c r="Q19" s="1" t="s">
        <v>108</v>
      </c>
      <c r="R19" s="1" t="s">
        <v>108</v>
      </c>
      <c r="S19" s="1" t="s">
        <v>108</v>
      </c>
      <c r="T19" s="1" t="s">
        <v>108</v>
      </c>
      <c r="U19" s="1" t="s">
        <v>108</v>
      </c>
      <c r="V19" s="1" t="s">
        <v>108</v>
      </c>
      <c r="W19" s="1" t="s">
        <v>108</v>
      </c>
      <c r="X19" s="1" t="s">
        <v>108</v>
      </c>
      <c r="Y19" s="1" t="s">
        <v>108</v>
      </c>
      <c r="Z19" s="1" t="s">
        <v>108</v>
      </c>
      <c r="AA19" s="1" t="s">
        <v>108</v>
      </c>
      <c r="AB19" s="1" t="s">
        <v>108</v>
      </c>
      <c r="AC19" s="1" t="s">
        <v>108</v>
      </c>
      <c r="AD19" s="1" t="s">
        <v>108</v>
      </c>
      <c r="AE19" s="1" t="s">
        <v>108</v>
      </c>
      <c r="AF19" s="1" t="s">
        <v>108</v>
      </c>
    </row>
    <row r="20" spans="2:32" x14ac:dyDescent="0.25">
      <c r="B20" s="19" t="s">
        <v>13</v>
      </c>
      <c r="C20" s="21" t="s">
        <v>152</v>
      </c>
      <c r="D20" s="17" t="s">
        <v>0</v>
      </c>
      <c r="E20" s="13" t="s">
        <v>0</v>
      </c>
      <c r="F20" s="10"/>
      <c r="G20" s="5" t="s">
        <v>0</v>
      </c>
      <c r="H20" s="2"/>
      <c r="I20" s="4"/>
      <c r="J20" s="4"/>
      <c r="K20" s="4"/>
      <c r="L20" s="4"/>
      <c r="M20" s="4"/>
      <c r="N20" s="4"/>
      <c r="O20" s="4"/>
      <c r="P20" s="20"/>
      <c r="Q20" s="4"/>
      <c r="R20" s="4"/>
      <c r="S20" s="4"/>
      <c r="T20" s="4"/>
      <c r="U20" s="20"/>
      <c r="V20" s="4"/>
      <c r="W20" s="10"/>
      <c r="X20" s="22" t="s">
        <v>0</v>
      </c>
      <c r="Y20" s="24" t="s">
        <v>0</v>
      </c>
      <c r="Z20" s="27" t="s">
        <v>0</v>
      </c>
      <c r="AA20" s="33" t="s">
        <v>0</v>
      </c>
      <c r="AB20" s="5" t="s">
        <v>0</v>
      </c>
      <c r="AC20" s="5" t="s">
        <v>0</v>
      </c>
      <c r="AD20" s="5" t="s">
        <v>0</v>
      </c>
      <c r="AE20" s="18" t="s">
        <v>0</v>
      </c>
      <c r="AF20" s="23" t="s">
        <v>0</v>
      </c>
    </row>
    <row r="21" spans="2:32" x14ac:dyDescent="0.25">
      <c r="B21" s="7" t="s">
        <v>108</v>
      </c>
      <c r="C21" s="1" t="s">
        <v>108</v>
      </c>
      <c r="D21" s="6" t="s">
        <v>108</v>
      </c>
      <c r="E21" s="1" t="s">
        <v>108</v>
      </c>
      <c r="F21" s="1" t="s">
        <v>108</v>
      </c>
      <c r="G21" s="1" t="s">
        <v>108</v>
      </c>
      <c r="H21" s="1" t="s">
        <v>108</v>
      </c>
      <c r="I21" s="1" t="s">
        <v>108</v>
      </c>
      <c r="J21" s="1" t="s">
        <v>108</v>
      </c>
      <c r="K21" s="1" t="s">
        <v>108</v>
      </c>
      <c r="L21" s="1" t="s">
        <v>108</v>
      </c>
      <c r="M21" s="1" t="s">
        <v>108</v>
      </c>
      <c r="N21" s="1" t="s">
        <v>108</v>
      </c>
      <c r="O21" s="1" t="s">
        <v>108</v>
      </c>
      <c r="P21" s="1" t="s">
        <v>108</v>
      </c>
      <c r="Q21" s="1" t="s">
        <v>108</v>
      </c>
      <c r="R21" s="1" t="s">
        <v>108</v>
      </c>
      <c r="S21" s="1" t="s">
        <v>108</v>
      </c>
      <c r="T21" s="1" t="s">
        <v>108</v>
      </c>
      <c r="U21" s="1" t="s">
        <v>108</v>
      </c>
      <c r="V21" s="1" t="s">
        <v>108</v>
      </c>
      <c r="W21" s="1" t="s">
        <v>108</v>
      </c>
      <c r="X21" s="1" t="s">
        <v>108</v>
      </c>
      <c r="Y21" s="1" t="s">
        <v>108</v>
      </c>
      <c r="Z21" s="1" t="s">
        <v>108</v>
      </c>
      <c r="AA21" s="1" t="s">
        <v>108</v>
      </c>
      <c r="AB21" s="1" t="s">
        <v>108</v>
      </c>
      <c r="AC21" s="1" t="s">
        <v>108</v>
      </c>
      <c r="AD21" s="1" t="s">
        <v>108</v>
      </c>
      <c r="AE21" s="1" t="s">
        <v>108</v>
      </c>
      <c r="AF21" s="1" t="s">
        <v>108</v>
      </c>
    </row>
    <row r="22" spans="2:32" ht="55.2" x14ac:dyDescent="0.25">
      <c r="B22" s="14" t="s">
        <v>82</v>
      </c>
      <c r="C22" s="16" t="s">
        <v>122</v>
      </c>
      <c r="D22" s="15"/>
      <c r="E22" s="2"/>
      <c r="F22" s="2"/>
      <c r="G22" s="2"/>
      <c r="H22" s="2"/>
      <c r="I22" s="3">
        <f>SUM('GFAC_2021-Q3_SCDPT4'!SCDPT4_24BEGIN_7:'GFAC_2021-Q3_SCDPT4'!SCDPT4_24ENDIN_7)</f>
        <v>0</v>
      </c>
      <c r="J22" s="3">
        <f>SUM('GFAC_2021-Q3_SCDPT4'!SCDPT4_24BEGIN_8:'GFAC_2021-Q3_SCDPT4'!SCDPT4_24ENDIN_8)</f>
        <v>0</v>
      </c>
      <c r="K22" s="3">
        <f>SUM('GFAC_2021-Q3_SCDPT4'!SCDPT4_24BEGIN_9:'GFAC_2021-Q3_SCDPT4'!SCDPT4_24ENDIN_9)</f>
        <v>0</v>
      </c>
      <c r="L22" s="3">
        <f>SUM('GFAC_2021-Q3_SCDPT4'!SCDPT4_24BEGIN_10:'GFAC_2021-Q3_SCDPT4'!SCDPT4_24ENDIN_10)</f>
        <v>0</v>
      </c>
      <c r="M22" s="3">
        <f>SUM('GFAC_2021-Q3_SCDPT4'!SCDPT4_24BEGIN_11:'GFAC_2021-Q3_SCDPT4'!SCDPT4_24ENDIN_11)</f>
        <v>0</v>
      </c>
      <c r="N22" s="3">
        <f>SUM('GFAC_2021-Q3_SCDPT4'!SCDPT4_24BEGIN_12:'GFAC_2021-Q3_SCDPT4'!SCDPT4_24ENDIN_12)</f>
        <v>0</v>
      </c>
      <c r="O22" s="3">
        <f>SUM('GFAC_2021-Q3_SCDPT4'!SCDPT4_24BEGIN_13:'GFAC_2021-Q3_SCDPT4'!SCDPT4_24ENDIN_13)</f>
        <v>0</v>
      </c>
      <c r="P22" s="3">
        <f>SUM('GFAC_2021-Q3_SCDPT4'!SCDPT4_24BEGIN_14:'GFAC_2021-Q3_SCDPT4'!SCDPT4_24ENDIN_14)</f>
        <v>0</v>
      </c>
      <c r="Q22" s="3">
        <f>SUM('GFAC_2021-Q3_SCDPT4'!SCDPT4_24BEGIN_15:'GFAC_2021-Q3_SCDPT4'!SCDPT4_24ENDIN_15)</f>
        <v>0</v>
      </c>
      <c r="R22" s="3">
        <f>SUM('GFAC_2021-Q3_SCDPT4'!SCDPT4_24BEGIN_16:'GFAC_2021-Q3_SCDPT4'!SCDPT4_24ENDIN_16)</f>
        <v>0</v>
      </c>
      <c r="S22" s="3">
        <f>SUM('GFAC_2021-Q3_SCDPT4'!SCDPT4_24BEGIN_17:'GFAC_2021-Q3_SCDPT4'!SCDPT4_24ENDIN_17)</f>
        <v>0</v>
      </c>
      <c r="T22" s="3">
        <f>SUM('GFAC_2021-Q3_SCDPT4'!SCDPT4_24BEGIN_18:'GFAC_2021-Q3_SCDPT4'!SCDPT4_24ENDIN_18)</f>
        <v>0</v>
      </c>
      <c r="U22" s="3">
        <f>SUM('GFAC_2021-Q3_SCDPT4'!SCDPT4_24BEGIN_19:'GFAC_2021-Q3_SCDPT4'!SCDPT4_24ENDIN_19)</f>
        <v>0</v>
      </c>
      <c r="V22" s="3">
        <f>SUM('GFAC_2021-Q3_SCDPT4'!SCDPT4_24BEGIN_20:'GFAC_2021-Q3_SCDPT4'!SCDPT4_24ENDIN_20)</f>
        <v>0</v>
      </c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25">
      <c r="B23" s="7" t="s">
        <v>108</v>
      </c>
      <c r="C23" s="1" t="s">
        <v>108</v>
      </c>
      <c r="D23" s="6" t="s">
        <v>108</v>
      </c>
      <c r="E23" s="1" t="s">
        <v>108</v>
      </c>
      <c r="F23" s="1" t="s">
        <v>108</v>
      </c>
      <c r="G23" s="1" t="s">
        <v>108</v>
      </c>
      <c r="H23" s="1" t="s">
        <v>108</v>
      </c>
      <c r="I23" s="1" t="s">
        <v>108</v>
      </c>
      <c r="J23" s="1" t="s">
        <v>108</v>
      </c>
      <c r="K23" s="1" t="s">
        <v>108</v>
      </c>
      <c r="L23" s="1" t="s">
        <v>108</v>
      </c>
      <c r="M23" s="1" t="s">
        <v>108</v>
      </c>
      <c r="N23" s="1" t="s">
        <v>108</v>
      </c>
      <c r="O23" s="1" t="s">
        <v>108</v>
      </c>
      <c r="P23" s="1" t="s">
        <v>108</v>
      </c>
      <c r="Q23" s="1" t="s">
        <v>108</v>
      </c>
      <c r="R23" s="1" t="s">
        <v>108</v>
      </c>
      <c r="S23" s="1" t="s">
        <v>108</v>
      </c>
      <c r="T23" s="1" t="s">
        <v>108</v>
      </c>
      <c r="U23" s="1" t="s">
        <v>108</v>
      </c>
      <c r="V23" s="1" t="s">
        <v>108</v>
      </c>
      <c r="W23" s="1" t="s">
        <v>108</v>
      </c>
      <c r="X23" s="1" t="s">
        <v>108</v>
      </c>
      <c r="Y23" s="1" t="s">
        <v>108</v>
      </c>
      <c r="Z23" s="1" t="s">
        <v>108</v>
      </c>
      <c r="AA23" s="1" t="s">
        <v>108</v>
      </c>
      <c r="AB23" s="1" t="s">
        <v>108</v>
      </c>
      <c r="AC23" s="1" t="s">
        <v>108</v>
      </c>
      <c r="AD23" s="1" t="s">
        <v>108</v>
      </c>
      <c r="AE23" s="1" t="s">
        <v>108</v>
      </c>
      <c r="AF23" s="1" t="s">
        <v>108</v>
      </c>
    </row>
    <row r="24" spans="2:32" x14ac:dyDescent="0.25">
      <c r="B24" s="19" t="s">
        <v>37</v>
      </c>
      <c r="C24" s="21" t="s">
        <v>152</v>
      </c>
      <c r="D24" s="17" t="s">
        <v>0</v>
      </c>
      <c r="E24" s="13" t="s">
        <v>0</v>
      </c>
      <c r="F24" s="10"/>
      <c r="G24" s="5" t="s">
        <v>0</v>
      </c>
      <c r="H24" s="2"/>
      <c r="I24" s="4"/>
      <c r="J24" s="4"/>
      <c r="K24" s="4"/>
      <c r="L24" s="4"/>
      <c r="M24" s="4"/>
      <c r="N24" s="4"/>
      <c r="O24" s="4"/>
      <c r="P24" s="20"/>
      <c r="Q24" s="4"/>
      <c r="R24" s="4"/>
      <c r="S24" s="4"/>
      <c r="T24" s="4"/>
      <c r="U24" s="20"/>
      <c r="V24" s="4"/>
      <c r="W24" s="10"/>
      <c r="X24" s="22" t="s">
        <v>0</v>
      </c>
      <c r="Y24" s="24" t="s">
        <v>0</v>
      </c>
      <c r="Z24" s="27" t="s">
        <v>0</v>
      </c>
      <c r="AA24" s="33" t="s">
        <v>0</v>
      </c>
      <c r="AB24" s="5" t="s">
        <v>0</v>
      </c>
      <c r="AC24" s="5" t="s">
        <v>0</v>
      </c>
      <c r="AD24" s="5" t="s">
        <v>0</v>
      </c>
      <c r="AE24" s="18" t="s">
        <v>0</v>
      </c>
      <c r="AF24" s="23" t="s">
        <v>0</v>
      </c>
    </row>
    <row r="25" spans="2:32" x14ac:dyDescent="0.25">
      <c r="B25" s="7" t="s">
        <v>108</v>
      </c>
      <c r="C25" s="1" t="s">
        <v>108</v>
      </c>
      <c r="D25" s="6" t="s">
        <v>108</v>
      </c>
      <c r="E25" s="1" t="s">
        <v>108</v>
      </c>
      <c r="F25" s="1" t="s">
        <v>108</v>
      </c>
      <c r="G25" s="1" t="s">
        <v>108</v>
      </c>
      <c r="H25" s="1" t="s">
        <v>108</v>
      </c>
      <c r="I25" s="1" t="s">
        <v>108</v>
      </c>
      <c r="J25" s="1" t="s">
        <v>108</v>
      </c>
      <c r="K25" s="1" t="s">
        <v>108</v>
      </c>
      <c r="L25" s="1" t="s">
        <v>108</v>
      </c>
      <c r="M25" s="1" t="s">
        <v>108</v>
      </c>
      <c r="N25" s="1" t="s">
        <v>108</v>
      </c>
      <c r="O25" s="1" t="s">
        <v>108</v>
      </c>
      <c r="P25" s="1" t="s">
        <v>108</v>
      </c>
      <c r="Q25" s="1" t="s">
        <v>108</v>
      </c>
      <c r="R25" s="1" t="s">
        <v>108</v>
      </c>
      <c r="S25" s="1" t="s">
        <v>108</v>
      </c>
      <c r="T25" s="1" t="s">
        <v>108</v>
      </c>
      <c r="U25" s="1" t="s">
        <v>108</v>
      </c>
      <c r="V25" s="1" t="s">
        <v>108</v>
      </c>
      <c r="W25" s="1" t="s">
        <v>108</v>
      </c>
      <c r="X25" s="1" t="s">
        <v>108</v>
      </c>
      <c r="Y25" s="1" t="s">
        <v>108</v>
      </c>
      <c r="Z25" s="1" t="s">
        <v>108</v>
      </c>
      <c r="AA25" s="1" t="s">
        <v>108</v>
      </c>
      <c r="AB25" s="1" t="s">
        <v>108</v>
      </c>
      <c r="AC25" s="1" t="s">
        <v>108</v>
      </c>
      <c r="AD25" s="1" t="s">
        <v>108</v>
      </c>
      <c r="AE25" s="1" t="s">
        <v>108</v>
      </c>
      <c r="AF25" s="1" t="s">
        <v>108</v>
      </c>
    </row>
    <row r="26" spans="2:32" ht="27.6" x14ac:dyDescent="0.25">
      <c r="B26" s="14" t="s">
        <v>102</v>
      </c>
      <c r="C26" s="16" t="s">
        <v>28</v>
      </c>
      <c r="D26" s="15"/>
      <c r="E26" s="2"/>
      <c r="F26" s="2"/>
      <c r="G26" s="2"/>
      <c r="H26" s="2"/>
      <c r="I26" s="3">
        <f>SUM('GFAC_2021-Q3_SCDPT4'!SCDPT4_31BEGIN_7:'GFAC_2021-Q3_SCDPT4'!SCDPT4_31ENDIN_7)</f>
        <v>0</v>
      </c>
      <c r="J26" s="3">
        <f>SUM('GFAC_2021-Q3_SCDPT4'!SCDPT4_31BEGIN_8:'GFAC_2021-Q3_SCDPT4'!SCDPT4_31ENDIN_8)</f>
        <v>0</v>
      </c>
      <c r="K26" s="3">
        <f>SUM('GFAC_2021-Q3_SCDPT4'!SCDPT4_31BEGIN_9:'GFAC_2021-Q3_SCDPT4'!SCDPT4_31ENDIN_9)</f>
        <v>0</v>
      </c>
      <c r="L26" s="3">
        <f>SUM('GFAC_2021-Q3_SCDPT4'!SCDPT4_31BEGIN_10:'GFAC_2021-Q3_SCDPT4'!SCDPT4_31ENDIN_10)</f>
        <v>0</v>
      </c>
      <c r="M26" s="3">
        <f>SUM('GFAC_2021-Q3_SCDPT4'!SCDPT4_31BEGIN_11:'GFAC_2021-Q3_SCDPT4'!SCDPT4_31ENDIN_11)</f>
        <v>0</v>
      </c>
      <c r="N26" s="3">
        <f>SUM('GFAC_2021-Q3_SCDPT4'!SCDPT4_31BEGIN_12:'GFAC_2021-Q3_SCDPT4'!SCDPT4_31ENDIN_12)</f>
        <v>0</v>
      </c>
      <c r="O26" s="3">
        <f>SUM('GFAC_2021-Q3_SCDPT4'!SCDPT4_31BEGIN_13:'GFAC_2021-Q3_SCDPT4'!SCDPT4_31ENDIN_13)</f>
        <v>0</v>
      </c>
      <c r="P26" s="3">
        <f>SUM('GFAC_2021-Q3_SCDPT4'!SCDPT4_31BEGIN_14:'GFAC_2021-Q3_SCDPT4'!SCDPT4_31ENDIN_14)</f>
        <v>0</v>
      </c>
      <c r="Q26" s="3">
        <f>SUM('GFAC_2021-Q3_SCDPT4'!SCDPT4_31BEGIN_15:'GFAC_2021-Q3_SCDPT4'!SCDPT4_31ENDIN_15)</f>
        <v>0</v>
      </c>
      <c r="R26" s="3">
        <f>SUM('GFAC_2021-Q3_SCDPT4'!SCDPT4_31BEGIN_16:'GFAC_2021-Q3_SCDPT4'!SCDPT4_31ENDIN_16)</f>
        <v>0</v>
      </c>
      <c r="S26" s="3">
        <f>SUM('GFAC_2021-Q3_SCDPT4'!SCDPT4_31BEGIN_17:'GFAC_2021-Q3_SCDPT4'!SCDPT4_31ENDIN_17)</f>
        <v>0</v>
      </c>
      <c r="T26" s="3">
        <f>SUM('GFAC_2021-Q3_SCDPT4'!SCDPT4_31BEGIN_18:'GFAC_2021-Q3_SCDPT4'!SCDPT4_31ENDIN_18)</f>
        <v>0</v>
      </c>
      <c r="U26" s="3">
        <f>SUM('GFAC_2021-Q3_SCDPT4'!SCDPT4_31BEGIN_19:'GFAC_2021-Q3_SCDPT4'!SCDPT4_31ENDIN_19)</f>
        <v>0</v>
      </c>
      <c r="V26" s="3">
        <f>SUM('GFAC_2021-Q3_SCDPT4'!SCDPT4_31BEGIN_20:'GFAC_2021-Q3_SCDPT4'!SCDPT4_31ENDIN_20)</f>
        <v>0</v>
      </c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 x14ac:dyDescent="0.25">
      <c r="B27" s="7" t="s">
        <v>108</v>
      </c>
      <c r="C27" s="1" t="s">
        <v>108</v>
      </c>
      <c r="D27" s="6" t="s">
        <v>108</v>
      </c>
      <c r="E27" s="1" t="s">
        <v>108</v>
      </c>
      <c r="F27" s="1" t="s">
        <v>108</v>
      </c>
      <c r="G27" s="1" t="s">
        <v>108</v>
      </c>
      <c r="H27" s="1" t="s">
        <v>108</v>
      </c>
      <c r="I27" s="1" t="s">
        <v>108</v>
      </c>
      <c r="J27" s="1" t="s">
        <v>108</v>
      </c>
      <c r="K27" s="1" t="s">
        <v>108</v>
      </c>
      <c r="L27" s="1" t="s">
        <v>108</v>
      </c>
      <c r="M27" s="1" t="s">
        <v>108</v>
      </c>
      <c r="N27" s="1" t="s">
        <v>108</v>
      </c>
      <c r="O27" s="1" t="s">
        <v>108</v>
      </c>
      <c r="P27" s="1" t="s">
        <v>108</v>
      </c>
      <c r="Q27" s="1" t="s">
        <v>108</v>
      </c>
      <c r="R27" s="1" t="s">
        <v>108</v>
      </c>
      <c r="S27" s="1" t="s">
        <v>108</v>
      </c>
      <c r="T27" s="1" t="s">
        <v>108</v>
      </c>
      <c r="U27" s="1" t="s">
        <v>108</v>
      </c>
      <c r="V27" s="1" t="s">
        <v>108</v>
      </c>
      <c r="W27" s="1" t="s">
        <v>108</v>
      </c>
      <c r="X27" s="1" t="s">
        <v>108</v>
      </c>
      <c r="Y27" s="1" t="s">
        <v>108</v>
      </c>
      <c r="Z27" s="1" t="s">
        <v>108</v>
      </c>
      <c r="AA27" s="1" t="s">
        <v>108</v>
      </c>
      <c r="AB27" s="1" t="s">
        <v>108</v>
      </c>
      <c r="AC27" s="1" t="s">
        <v>108</v>
      </c>
      <c r="AD27" s="1" t="s">
        <v>108</v>
      </c>
      <c r="AE27" s="1" t="s">
        <v>108</v>
      </c>
      <c r="AF27" s="1" t="s">
        <v>108</v>
      </c>
    </row>
    <row r="28" spans="2:32" x14ac:dyDescent="0.25">
      <c r="B28" s="19" t="s">
        <v>9</v>
      </c>
      <c r="C28" s="21" t="s">
        <v>152</v>
      </c>
      <c r="D28" s="17" t="s">
        <v>0</v>
      </c>
      <c r="E28" s="13" t="s">
        <v>0</v>
      </c>
      <c r="F28" s="10"/>
      <c r="G28" s="5" t="s">
        <v>0</v>
      </c>
      <c r="H28" s="2"/>
      <c r="I28" s="4"/>
      <c r="J28" s="4"/>
      <c r="K28" s="4"/>
      <c r="L28" s="4"/>
      <c r="M28" s="4"/>
      <c r="N28" s="4"/>
      <c r="O28" s="4"/>
      <c r="P28" s="20"/>
      <c r="Q28" s="4"/>
      <c r="R28" s="4"/>
      <c r="S28" s="4"/>
      <c r="T28" s="4"/>
      <c r="U28" s="20"/>
      <c r="V28" s="4"/>
      <c r="W28" s="10"/>
      <c r="X28" s="22" t="s">
        <v>0</v>
      </c>
      <c r="Y28" s="24" t="s">
        <v>0</v>
      </c>
      <c r="Z28" s="27" t="s">
        <v>0</v>
      </c>
      <c r="AA28" s="2"/>
      <c r="AB28" s="5" t="s">
        <v>0</v>
      </c>
      <c r="AC28" s="5" t="s">
        <v>0</v>
      </c>
      <c r="AD28" s="5" t="s">
        <v>0</v>
      </c>
      <c r="AE28" s="18" t="s">
        <v>0</v>
      </c>
      <c r="AF28" s="23" t="s">
        <v>0</v>
      </c>
    </row>
    <row r="29" spans="2:32" x14ac:dyDescent="0.25">
      <c r="B29" s="7" t="s">
        <v>108</v>
      </c>
      <c r="C29" s="1" t="s">
        <v>108</v>
      </c>
      <c r="D29" s="6" t="s">
        <v>108</v>
      </c>
      <c r="E29" s="1" t="s">
        <v>108</v>
      </c>
      <c r="F29" s="1" t="s">
        <v>108</v>
      </c>
      <c r="G29" s="1" t="s">
        <v>108</v>
      </c>
      <c r="H29" s="1" t="s">
        <v>108</v>
      </c>
      <c r="I29" s="1" t="s">
        <v>108</v>
      </c>
      <c r="J29" s="1" t="s">
        <v>108</v>
      </c>
      <c r="K29" s="1" t="s">
        <v>108</v>
      </c>
      <c r="L29" s="1" t="s">
        <v>108</v>
      </c>
      <c r="M29" s="1" t="s">
        <v>108</v>
      </c>
      <c r="N29" s="1" t="s">
        <v>108</v>
      </c>
      <c r="O29" s="1" t="s">
        <v>108</v>
      </c>
      <c r="P29" s="1" t="s">
        <v>108</v>
      </c>
      <c r="Q29" s="1" t="s">
        <v>108</v>
      </c>
      <c r="R29" s="1" t="s">
        <v>108</v>
      </c>
      <c r="S29" s="1" t="s">
        <v>108</v>
      </c>
      <c r="T29" s="1" t="s">
        <v>108</v>
      </c>
      <c r="U29" s="1" t="s">
        <v>108</v>
      </c>
      <c r="V29" s="1" t="s">
        <v>108</v>
      </c>
      <c r="W29" s="1" t="s">
        <v>108</v>
      </c>
      <c r="X29" s="1" t="s">
        <v>108</v>
      </c>
      <c r="Y29" s="1" t="s">
        <v>108</v>
      </c>
      <c r="Z29" s="1" t="s">
        <v>108</v>
      </c>
      <c r="AA29" s="1" t="s">
        <v>108</v>
      </c>
      <c r="AB29" s="1" t="s">
        <v>108</v>
      </c>
      <c r="AC29" s="1" t="s">
        <v>108</v>
      </c>
      <c r="AD29" s="1" t="s">
        <v>108</v>
      </c>
      <c r="AE29" s="1" t="s">
        <v>108</v>
      </c>
      <c r="AF29" s="1" t="s">
        <v>108</v>
      </c>
    </row>
    <row r="30" spans="2:32" ht="41.4" x14ac:dyDescent="0.25">
      <c r="B30" s="14" t="s">
        <v>64</v>
      </c>
      <c r="C30" s="16" t="s">
        <v>15</v>
      </c>
      <c r="D30" s="15"/>
      <c r="E30" s="2"/>
      <c r="F30" s="2"/>
      <c r="G30" s="2"/>
      <c r="H30" s="2"/>
      <c r="I30" s="3">
        <f>SUM('GFAC_2021-Q3_SCDPT4'!SCDPT4_38BEGIN_7:'GFAC_2021-Q3_SCDPT4'!SCDPT4_38ENDIN_7)</f>
        <v>0</v>
      </c>
      <c r="J30" s="3">
        <f>SUM('GFAC_2021-Q3_SCDPT4'!SCDPT4_38BEGIN_8:'GFAC_2021-Q3_SCDPT4'!SCDPT4_38ENDIN_8)</f>
        <v>0</v>
      </c>
      <c r="K30" s="3">
        <f>SUM('GFAC_2021-Q3_SCDPT4'!SCDPT4_38BEGIN_9:'GFAC_2021-Q3_SCDPT4'!SCDPT4_38ENDIN_9)</f>
        <v>0</v>
      </c>
      <c r="L30" s="3">
        <f>SUM('GFAC_2021-Q3_SCDPT4'!SCDPT4_38BEGIN_10:'GFAC_2021-Q3_SCDPT4'!SCDPT4_38ENDIN_10)</f>
        <v>0</v>
      </c>
      <c r="M30" s="3">
        <f>SUM('GFAC_2021-Q3_SCDPT4'!SCDPT4_38BEGIN_11:'GFAC_2021-Q3_SCDPT4'!SCDPT4_38ENDIN_11)</f>
        <v>0</v>
      </c>
      <c r="N30" s="3">
        <f>SUM('GFAC_2021-Q3_SCDPT4'!SCDPT4_38BEGIN_12:'GFAC_2021-Q3_SCDPT4'!SCDPT4_38ENDIN_12)</f>
        <v>0</v>
      </c>
      <c r="O30" s="3">
        <f>SUM('GFAC_2021-Q3_SCDPT4'!SCDPT4_38BEGIN_13:'GFAC_2021-Q3_SCDPT4'!SCDPT4_38ENDIN_13)</f>
        <v>0</v>
      </c>
      <c r="P30" s="3">
        <f>SUM('GFAC_2021-Q3_SCDPT4'!SCDPT4_38BEGIN_14:'GFAC_2021-Q3_SCDPT4'!SCDPT4_38ENDIN_14)</f>
        <v>0</v>
      </c>
      <c r="Q30" s="3">
        <f>SUM('GFAC_2021-Q3_SCDPT4'!SCDPT4_38BEGIN_15:'GFAC_2021-Q3_SCDPT4'!SCDPT4_38ENDIN_15)</f>
        <v>0</v>
      </c>
      <c r="R30" s="3">
        <f>SUM('GFAC_2021-Q3_SCDPT4'!SCDPT4_38BEGIN_16:'GFAC_2021-Q3_SCDPT4'!SCDPT4_38ENDIN_16)</f>
        <v>0</v>
      </c>
      <c r="S30" s="3">
        <f>SUM('GFAC_2021-Q3_SCDPT4'!SCDPT4_38BEGIN_17:'GFAC_2021-Q3_SCDPT4'!SCDPT4_38ENDIN_17)</f>
        <v>0</v>
      </c>
      <c r="T30" s="3">
        <f>SUM('GFAC_2021-Q3_SCDPT4'!SCDPT4_38BEGIN_18:'GFAC_2021-Q3_SCDPT4'!SCDPT4_38ENDIN_18)</f>
        <v>0</v>
      </c>
      <c r="U30" s="3">
        <f>SUM('GFAC_2021-Q3_SCDPT4'!SCDPT4_38BEGIN_19:'GFAC_2021-Q3_SCDPT4'!SCDPT4_38ENDIN_19)</f>
        <v>0</v>
      </c>
      <c r="V30" s="3">
        <f>SUM('GFAC_2021-Q3_SCDPT4'!SCDPT4_38BEGIN_20:'GFAC_2021-Q3_SCDPT4'!SCDPT4_38ENDIN_20)</f>
        <v>0</v>
      </c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x14ac:dyDescent="0.25">
      <c r="B31" s="7" t="s">
        <v>108</v>
      </c>
      <c r="C31" s="1" t="s">
        <v>108</v>
      </c>
      <c r="D31" s="6" t="s">
        <v>108</v>
      </c>
      <c r="E31" s="1" t="s">
        <v>108</v>
      </c>
      <c r="F31" s="1" t="s">
        <v>108</v>
      </c>
      <c r="G31" s="1" t="s">
        <v>108</v>
      </c>
      <c r="H31" s="1" t="s">
        <v>108</v>
      </c>
      <c r="I31" s="1" t="s">
        <v>108</v>
      </c>
      <c r="J31" s="1" t="s">
        <v>108</v>
      </c>
      <c r="K31" s="1" t="s">
        <v>108</v>
      </c>
      <c r="L31" s="1" t="s">
        <v>108</v>
      </c>
      <c r="M31" s="1" t="s">
        <v>108</v>
      </c>
      <c r="N31" s="1" t="s">
        <v>108</v>
      </c>
      <c r="O31" s="1" t="s">
        <v>108</v>
      </c>
      <c r="P31" s="1" t="s">
        <v>108</v>
      </c>
      <c r="Q31" s="1" t="s">
        <v>108</v>
      </c>
      <c r="R31" s="1" t="s">
        <v>108</v>
      </c>
      <c r="S31" s="1" t="s">
        <v>108</v>
      </c>
      <c r="T31" s="1" t="s">
        <v>108</v>
      </c>
      <c r="U31" s="1" t="s">
        <v>108</v>
      </c>
      <c r="V31" s="1" t="s">
        <v>108</v>
      </c>
      <c r="W31" s="1" t="s">
        <v>108</v>
      </c>
      <c r="X31" s="1" t="s">
        <v>108</v>
      </c>
      <c r="Y31" s="1" t="s">
        <v>108</v>
      </c>
      <c r="Z31" s="1" t="s">
        <v>108</v>
      </c>
      <c r="AA31" s="1" t="s">
        <v>108</v>
      </c>
      <c r="AB31" s="1" t="s">
        <v>108</v>
      </c>
      <c r="AC31" s="1" t="s">
        <v>108</v>
      </c>
      <c r="AD31" s="1" t="s">
        <v>108</v>
      </c>
      <c r="AE31" s="1" t="s">
        <v>108</v>
      </c>
      <c r="AF31" s="1" t="s">
        <v>108</v>
      </c>
    </row>
    <row r="32" spans="2:32" x14ac:dyDescent="0.25">
      <c r="B32" s="19" t="s">
        <v>113</v>
      </c>
      <c r="C32" s="21" t="s">
        <v>152</v>
      </c>
      <c r="D32" s="17" t="s">
        <v>0</v>
      </c>
      <c r="E32" s="13" t="s">
        <v>0</v>
      </c>
      <c r="F32" s="10"/>
      <c r="G32" s="5" t="s">
        <v>0</v>
      </c>
      <c r="H32" s="2"/>
      <c r="I32" s="4"/>
      <c r="J32" s="4"/>
      <c r="K32" s="4"/>
      <c r="L32" s="4"/>
      <c r="M32" s="4"/>
      <c r="N32" s="4"/>
      <c r="O32" s="4"/>
      <c r="P32" s="20"/>
      <c r="Q32" s="4"/>
      <c r="R32" s="4"/>
      <c r="S32" s="4"/>
      <c r="T32" s="4"/>
      <c r="U32" s="20"/>
      <c r="V32" s="4"/>
      <c r="W32" s="10"/>
      <c r="X32" s="22" t="s">
        <v>0</v>
      </c>
      <c r="Y32" s="24" t="s">
        <v>0</v>
      </c>
      <c r="Z32" s="27" t="s">
        <v>0</v>
      </c>
      <c r="AA32" s="2"/>
      <c r="AB32" s="5" t="s">
        <v>0</v>
      </c>
      <c r="AC32" s="5" t="s">
        <v>0</v>
      </c>
      <c r="AD32" s="5" t="s">
        <v>0</v>
      </c>
      <c r="AE32" s="18" t="s">
        <v>0</v>
      </c>
      <c r="AF32" s="23" t="s">
        <v>0</v>
      </c>
    </row>
    <row r="33" spans="2:32" x14ac:dyDescent="0.25">
      <c r="B33" s="7" t="s">
        <v>108</v>
      </c>
      <c r="C33" s="1" t="s">
        <v>108</v>
      </c>
      <c r="D33" s="6" t="s">
        <v>108</v>
      </c>
      <c r="E33" s="1" t="s">
        <v>108</v>
      </c>
      <c r="F33" s="1" t="s">
        <v>108</v>
      </c>
      <c r="G33" s="1" t="s">
        <v>108</v>
      </c>
      <c r="H33" s="1" t="s">
        <v>108</v>
      </c>
      <c r="I33" s="1" t="s">
        <v>108</v>
      </c>
      <c r="J33" s="1" t="s">
        <v>108</v>
      </c>
      <c r="K33" s="1" t="s">
        <v>108</v>
      </c>
      <c r="L33" s="1" t="s">
        <v>108</v>
      </c>
      <c r="M33" s="1" t="s">
        <v>108</v>
      </c>
      <c r="N33" s="1" t="s">
        <v>108</v>
      </c>
      <c r="O33" s="1" t="s">
        <v>108</v>
      </c>
      <c r="P33" s="1" t="s">
        <v>108</v>
      </c>
      <c r="Q33" s="1" t="s">
        <v>108</v>
      </c>
      <c r="R33" s="1" t="s">
        <v>108</v>
      </c>
      <c r="S33" s="1" t="s">
        <v>108</v>
      </c>
      <c r="T33" s="1" t="s">
        <v>108</v>
      </c>
      <c r="U33" s="1" t="s">
        <v>108</v>
      </c>
      <c r="V33" s="1" t="s">
        <v>108</v>
      </c>
      <c r="W33" s="1" t="s">
        <v>108</v>
      </c>
      <c r="X33" s="1" t="s">
        <v>108</v>
      </c>
      <c r="Y33" s="1" t="s">
        <v>108</v>
      </c>
      <c r="Z33" s="1" t="s">
        <v>108</v>
      </c>
      <c r="AA33" s="1" t="s">
        <v>108</v>
      </c>
      <c r="AB33" s="1" t="s">
        <v>108</v>
      </c>
      <c r="AC33" s="1" t="s">
        <v>108</v>
      </c>
      <c r="AD33" s="1" t="s">
        <v>108</v>
      </c>
      <c r="AE33" s="1" t="s">
        <v>108</v>
      </c>
      <c r="AF33" s="1" t="s">
        <v>108</v>
      </c>
    </row>
    <row r="34" spans="2:32" ht="27.6" x14ac:dyDescent="0.25">
      <c r="B34" s="14" t="s">
        <v>167</v>
      </c>
      <c r="C34" s="16" t="s">
        <v>16</v>
      </c>
      <c r="D34" s="15"/>
      <c r="E34" s="2"/>
      <c r="F34" s="2"/>
      <c r="G34" s="2"/>
      <c r="H34" s="2"/>
      <c r="I34" s="3">
        <f>SUM('GFAC_2021-Q3_SCDPT4'!SCDPT4_48BEGIN_7:'GFAC_2021-Q3_SCDPT4'!SCDPT4_48ENDIN_7)</f>
        <v>0</v>
      </c>
      <c r="J34" s="3">
        <f>SUM('GFAC_2021-Q3_SCDPT4'!SCDPT4_48BEGIN_8:'GFAC_2021-Q3_SCDPT4'!SCDPT4_48ENDIN_8)</f>
        <v>0</v>
      </c>
      <c r="K34" s="3">
        <f>SUM('GFAC_2021-Q3_SCDPT4'!SCDPT4_48BEGIN_9:'GFAC_2021-Q3_SCDPT4'!SCDPT4_48ENDIN_9)</f>
        <v>0</v>
      </c>
      <c r="L34" s="3">
        <f>SUM('GFAC_2021-Q3_SCDPT4'!SCDPT4_48BEGIN_10:'GFAC_2021-Q3_SCDPT4'!SCDPT4_48ENDIN_10)</f>
        <v>0</v>
      </c>
      <c r="M34" s="3">
        <f>SUM('GFAC_2021-Q3_SCDPT4'!SCDPT4_48BEGIN_11:'GFAC_2021-Q3_SCDPT4'!SCDPT4_48ENDIN_11)</f>
        <v>0</v>
      </c>
      <c r="N34" s="3">
        <f>SUM('GFAC_2021-Q3_SCDPT4'!SCDPT4_48BEGIN_12:'GFAC_2021-Q3_SCDPT4'!SCDPT4_48ENDIN_12)</f>
        <v>0</v>
      </c>
      <c r="O34" s="3">
        <f>SUM('GFAC_2021-Q3_SCDPT4'!SCDPT4_48BEGIN_13:'GFAC_2021-Q3_SCDPT4'!SCDPT4_48ENDIN_13)</f>
        <v>0</v>
      </c>
      <c r="P34" s="3">
        <f>SUM('GFAC_2021-Q3_SCDPT4'!SCDPT4_48BEGIN_14:'GFAC_2021-Q3_SCDPT4'!SCDPT4_48ENDIN_14)</f>
        <v>0</v>
      </c>
      <c r="Q34" s="3">
        <f>SUM('GFAC_2021-Q3_SCDPT4'!SCDPT4_48BEGIN_15:'GFAC_2021-Q3_SCDPT4'!SCDPT4_48ENDIN_15)</f>
        <v>0</v>
      </c>
      <c r="R34" s="3">
        <f>SUM('GFAC_2021-Q3_SCDPT4'!SCDPT4_48BEGIN_16:'GFAC_2021-Q3_SCDPT4'!SCDPT4_48ENDIN_16)</f>
        <v>0</v>
      </c>
      <c r="S34" s="3">
        <f>SUM('GFAC_2021-Q3_SCDPT4'!SCDPT4_48BEGIN_17:'GFAC_2021-Q3_SCDPT4'!SCDPT4_48ENDIN_17)</f>
        <v>0</v>
      </c>
      <c r="T34" s="3">
        <f>SUM('GFAC_2021-Q3_SCDPT4'!SCDPT4_48BEGIN_18:'GFAC_2021-Q3_SCDPT4'!SCDPT4_48ENDIN_18)</f>
        <v>0</v>
      </c>
      <c r="U34" s="3">
        <f>SUM('GFAC_2021-Q3_SCDPT4'!SCDPT4_48BEGIN_19:'GFAC_2021-Q3_SCDPT4'!SCDPT4_48ENDIN_19)</f>
        <v>0</v>
      </c>
      <c r="V34" s="3">
        <f>SUM('GFAC_2021-Q3_SCDPT4'!SCDPT4_48BEGIN_20:'GFAC_2021-Q3_SCDPT4'!SCDPT4_48ENDIN_20)</f>
        <v>0</v>
      </c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x14ac:dyDescent="0.25">
      <c r="B35" s="7" t="s">
        <v>108</v>
      </c>
      <c r="C35" s="1" t="s">
        <v>108</v>
      </c>
      <c r="D35" s="6" t="s">
        <v>108</v>
      </c>
      <c r="E35" s="1" t="s">
        <v>108</v>
      </c>
      <c r="F35" s="1" t="s">
        <v>108</v>
      </c>
      <c r="G35" s="1" t="s">
        <v>108</v>
      </c>
      <c r="H35" s="1" t="s">
        <v>108</v>
      </c>
      <c r="I35" s="1" t="s">
        <v>108</v>
      </c>
      <c r="J35" s="1" t="s">
        <v>108</v>
      </c>
      <c r="K35" s="1" t="s">
        <v>108</v>
      </c>
      <c r="L35" s="1" t="s">
        <v>108</v>
      </c>
      <c r="M35" s="1" t="s">
        <v>108</v>
      </c>
      <c r="N35" s="1" t="s">
        <v>108</v>
      </c>
      <c r="O35" s="1" t="s">
        <v>108</v>
      </c>
      <c r="P35" s="1" t="s">
        <v>108</v>
      </c>
      <c r="Q35" s="1" t="s">
        <v>108</v>
      </c>
      <c r="R35" s="1" t="s">
        <v>108</v>
      </c>
      <c r="S35" s="1" t="s">
        <v>108</v>
      </c>
      <c r="T35" s="1" t="s">
        <v>108</v>
      </c>
      <c r="U35" s="1" t="s">
        <v>108</v>
      </c>
      <c r="V35" s="1" t="s">
        <v>108</v>
      </c>
      <c r="W35" s="1" t="s">
        <v>108</v>
      </c>
      <c r="X35" s="1" t="s">
        <v>108</v>
      </c>
      <c r="Y35" s="1" t="s">
        <v>108</v>
      </c>
      <c r="Z35" s="1" t="s">
        <v>108</v>
      </c>
      <c r="AA35" s="1" t="s">
        <v>108</v>
      </c>
      <c r="AB35" s="1" t="s">
        <v>108</v>
      </c>
      <c r="AC35" s="1" t="s">
        <v>108</v>
      </c>
      <c r="AD35" s="1" t="s">
        <v>108</v>
      </c>
      <c r="AE35" s="1" t="s">
        <v>108</v>
      </c>
      <c r="AF35" s="1" t="s">
        <v>108</v>
      </c>
    </row>
    <row r="36" spans="2:32" x14ac:dyDescent="0.25">
      <c r="B36" s="19" t="s">
        <v>135</v>
      </c>
      <c r="C36" s="21" t="s">
        <v>152</v>
      </c>
      <c r="D36" s="17" t="s">
        <v>0</v>
      </c>
      <c r="E36" s="13" t="s">
        <v>0</v>
      </c>
      <c r="F36" s="10"/>
      <c r="G36" s="5" t="s">
        <v>0</v>
      </c>
      <c r="H36" s="2"/>
      <c r="I36" s="4"/>
      <c r="J36" s="4"/>
      <c r="K36" s="4"/>
      <c r="L36" s="4"/>
      <c r="M36" s="4"/>
      <c r="N36" s="4"/>
      <c r="O36" s="4"/>
      <c r="P36" s="20"/>
      <c r="Q36" s="4"/>
      <c r="R36" s="4"/>
      <c r="S36" s="4"/>
      <c r="T36" s="4"/>
      <c r="U36" s="20"/>
      <c r="V36" s="4"/>
      <c r="W36" s="10"/>
      <c r="X36" s="22" t="s">
        <v>0</v>
      </c>
      <c r="Y36" s="24" t="s">
        <v>0</v>
      </c>
      <c r="Z36" s="27" t="s">
        <v>0</v>
      </c>
      <c r="AA36" s="2"/>
      <c r="AB36" s="5" t="s">
        <v>0</v>
      </c>
      <c r="AC36" s="5" t="s">
        <v>0</v>
      </c>
      <c r="AD36" s="5" t="s">
        <v>0</v>
      </c>
      <c r="AE36" s="18" t="s">
        <v>0</v>
      </c>
      <c r="AF36" s="23" t="s">
        <v>0</v>
      </c>
    </row>
    <row r="37" spans="2:32" x14ac:dyDescent="0.25">
      <c r="B37" s="7" t="s">
        <v>108</v>
      </c>
      <c r="C37" s="1" t="s">
        <v>108</v>
      </c>
      <c r="D37" s="6" t="s">
        <v>108</v>
      </c>
      <c r="E37" s="1" t="s">
        <v>108</v>
      </c>
      <c r="F37" s="1" t="s">
        <v>108</v>
      </c>
      <c r="G37" s="1" t="s">
        <v>108</v>
      </c>
      <c r="H37" s="1" t="s">
        <v>108</v>
      </c>
      <c r="I37" s="1" t="s">
        <v>108</v>
      </c>
      <c r="J37" s="1" t="s">
        <v>108</v>
      </c>
      <c r="K37" s="1" t="s">
        <v>108</v>
      </c>
      <c r="L37" s="1" t="s">
        <v>108</v>
      </c>
      <c r="M37" s="1" t="s">
        <v>108</v>
      </c>
      <c r="N37" s="1" t="s">
        <v>108</v>
      </c>
      <c r="O37" s="1" t="s">
        <v>108</v>
      </c>
      <c r="P37" s="1" t="s">
        <v>108</v>
      </c>
      <c r="Q37" s="1" t="s">
        <v>108</v>
      </c>
      <c r="R37" s="1" t="s">
        <v>108</v>
      </c>
      <c r="S37" s="1" t="s">
        <v>108</v>
      </c>
      <c r="T37" s="1" t="s">
        <v>108</v>
      </c>
      <c r="U37" s="1" t="s">
        <v>108</v>
      </c>
      <c r="V37" s="1" t="s">
        <v>108</v>
      </c>
      <c r="W37" s="1" t="s">
        <v>108</v>
      </c>
      <c r="X37" s="1" t="s">
        <v>108</v>
      </c>
      <c r="Y37" s="1" t="s">
        <v>108</v>
      </c>
      <c r="Z37" s="1" t="s">
        <v>108</v>
      </c>
      <c r="AA37" s="1" t="s">
        <v>108</v>
      </c>
      <c r="AB37" s="1" t="s">
        <v>108</v>
      </c>
      <c r="AC37" s="1" t="s">
        <v>108</v>
      </c>
      <c r="AD37" s="1" t="s">
        <v>108</v>
      </c>
      <c r="AE37" s="1" t="s">
        <v>108</v>
      </c>
      <c r="AF37" s="1" t="s">
        <v>108</v>
      </c>
    </row>
    <row r="38" spans="2:32" ht="27.6" x14ac:dyDescent="0.25">
      <c r="B38" s="14" t="s">
        <v>17</v>
      </c>
      <c r="C38" s="16" t="s">
        <v>41</v>
      </c>
      <c r="D38" s="15"/>
      <c r="E38" s="2"/>
      <c r="F38" s="2"/>
      <c r="G38" s="2"/>
      <c r="H38" s="2"/>
      <c r="I38" s="3">
        <f>SUM('GFAC_2021-Q3_SCDPT4'!SCDPT4_55BEGIN_7:'GFAC_2021-Q3_SCDPT4'!SCDPT4_55ENDIN_7)</f>
        <v>0</v>
      </c>
      <c r="J38" s="3">
        <f>SUM('GFAC_2021-Q3_SCDPT4'!SCDPT4_55BEGIN_8:'GFAC_2021-Q3_SCDPT4'!SCDPT4_55ENDIN_8)</f>
        <v>0</v>
      </c>
      <c r="K38" s="3">
        <f>SUM('GFAC_2021-Q3_SCDPT4'!SCDPT4_55BEGIN_9:'GFAC_2021-Q3_SCDPT4'!SCDPT4_55ENDIN_9)</f>
        <v>0</v>
      </c>
      <c r="L38" s="3">
        <f>SUM('GFAC_2021-Q3_SCDPT4'!SCDPT4_55BEGIN_10:'GFAC_2021-Q3_SCDPT4'!SCDPT4_55ENDIN_10)</f>
        <v>0</v>
      </c>
      <c r="M38" s="3">
        <f>SUM('GFAC_2021-Q3_SCDPT4'!SCDPT4_55BEGIN_11:'GFAC_2021-Q3_SCDPT4'!SCDPT4_55ENDIN_11)</f>
        <v>0</v>
      </c>
      <c r="N38" s="3">
        <f>SUM('GFAC_2021-Q3_SCDPT4'!SCDPT4_55BEGIN_12:'GFAC_2021-Q3_SCDPT4'!SCDPT4_55ENDIN_12)</f>
        <v>0</v>
      </c>
      <c r="O38" s="3">
        <f>SUM('GFAC_2021-Q3_SCDPT4'!SCDPT4_55BEGIN_13:'GFAC_2021-Q3_SCDPT4'!SCDPT4_55ENDIN_13)</f>
        <v>0</v>
      </c>
      <c r="P38" s="3">
        <f>SUM('GFAC_2021-Q3_SCDPT4'!SCDPT4_55BEGIN_14:'GFAC_2021-Q3_SCDPT4'!SCDPT4_55ENDIN_14)</f>
        <v>0</v>
      </c>
      <c r="Q38" s="3">
        <f>SUM('GFAC_2021-Q3_SCDPT4'!SCDPT4_55BEGIN_15:'GFAC_2021-Q3_SCDPT4'!SCDPT4_55ENDIN_15)</f>
        <v>0</v>
      </c>
      <c r="R38" s="3">
        <f>SUM('GFAC_2021-Q3_SCDPT4'!SCDPT4_55BEGIN_16:'GFAC_2021-Q3_SCDPT4'!SCDPT4_55ENDIN_16)</f>
        <v>0</v>
      </c>
      <c r="S38" s="3">
        <f>SUM('GFAC_2021-Q3_SCDPT4'!SCDPT4_55BEGIN_17:'GFAC_2021-Q3_SCDPT4'!SCDPT4_55ENDIN_17)</f>
        <v>0</v>
      </c>
      <c r="T38" s="3">
        <f>SUM('GFAC_2021-Q3_SCDPT4'!SCDPT4_55BEGIN_18:'GFAC_2021-Q3_SCDPT4'!SCDPT4_55ENDIN_18)</f>
        <v>0</v>
      </c>
      <c r="U38" s="3">
        <f>SUM('GFAC_2021-Q3_SCDPT4'!SCDPT4_55BEGIN_19:'GFAC_2021-Q3_SCDPT4'!SCDPT4_55ENDIN_19)</f>
        <v>0</v>
      </c>
      <c r="V38" s="3">
        <f>SUM('GFAC_2021-Q3_SCDPT4'!SCDPT4_55BEGIN_20:'GFAC_2021-Q3_SCDPT4'!SCDPT4_55ENDIN_20)</f>
        <v>0</v>
      </c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x14ac:dyDescent="0.25">
      <c r="B39" s="7" t="s">
        <v>108</v>
      </c>
      <c r="C39" s="1" t="s">
        <v>108</v>
      </c>
      <c r="D39" s="6" t="s">
        <v>108</v>
      </c>
      <c r="E39" s="1" t="s">
        <v>108</v>
      </c>
      <c r="F39" s="1" t="s">
        <v>108</v>
      </c>
      <c r="G39" s="1" t="s">
        <v>108</v>
      </c>
      <c r="H39" s="1" t="s">
        <v>108</v>
      </c>
      <c r="I39" s="1" t="s">
        <v>108</v>
      </c>
      <c r="J39" s="1" t="s">
        <v>108</v>
      </c>
      <c r="K39" s="1" t="s">
        <v>108</v>
      </c>
      <c r="L39" s="1" t="s">
        <v>108</v>
      </c>
      <c r="M39" s="1" t="s">
        <v>108</v>
      </c>
      <c r="N39" s="1" t="s">
        <v>108</v>
      </c>
      <c r="O39" s="1" t="s">
        <v>108</v>
      </c>
      <c r="P39" s="1" t="s">
        <v>108</v>
      </c>
      <c r="Q39" s="1" t="s">
        <v>108</v>
      </c>
      <c r="R39" s="1" t="s">
        <v>108</v>
      </c>
      <c r="S39" s="1" t="s">
        <v>108</v>
      </c>
      <c r="T39" s="1" t="s">
        <v>108</v>
      </c>
      <c r="U39" s="1" t="s">
        <v>108</v>
      </c>
      <c r="V39" s="1" t="s">
        <v>108</v>
      </c>
      <c r="W39" s="1" t="s">
        <v>108</v>
      </c>
      <c r="X39" s="1" t="s">
        <v>108</v>
      </c>
      <c r="Y39" s="1" t="s">
        <v>108</v>
      </c>
      <c r="Z39" s="1" t="s">
        <v>108</v>
      </c>
      <c r="AA39" s="1" t="s">
        <v>108</v>
      </c>
      <c r="AB39" s="1" t="s">
        <v>108</v>
      </c>
      <c r="AC39" s="1" t="s">
        <v>108</v>
      </c>
      <c r="AD39" s="1" t="s">
        <v>108</v>
      </c>
      <c r="AE39" s="1" t="s">
        <v>108</v>
      </c>
      <c r="AF39" s="1" t="s">
        <v>108</v>
      </c>
    </row>
    <row r="40" spans="2:32" x14ac:dyDescent="0.25">
      <c r="B40" s="19" t="s">
        <v>83</v>
      </c>
      <c r="C40" s="21" t="s">
        <v>152</v>
      </c>
      <c r="D40" s="17" t="s">
        <v>0</v>
      </c>
      <c r="E40" s="13" t="s">
        <v>0</v>
      </c>
      <c r="F40" s="10"/>
      <c r="G40" s="5" t="s">
        <v>0</v>
      </c>
      <c r="H40" s="26"/>
      <c r="I40" s="4"/>
      <c r="J40" s="4"/>
      <c r="K40" s="4"/>
      <c r="L40" s="4"/>
      <c r="M40" s="4"/>
      <c r="N40" s="4"/>
      <c r="O40" s="4"/>
      <c r="P40" s="20"/>
      <c r="Q40" s="4"/>
      <c r="R40" s="4"/>
      <c r="S40" s="4"/>
      <c r="T40" s="4"/>
      <c r="U40" s="20"/>
      <c r="V40" s="4"/>
      <c r="W40" s="2"/>
      <c r="X40" s="22" t="s">
        <v>0</v>
      </c>
      <c r="Y40" s="24" t="s">
        <v>0</v>
      </c>
      <c r="Z40" s="27" t="s">
        <v>0</v>
      </c>
      <c r="AA40" s="2"/>
      <c r="AB40" s="5" t="s">
        <v>0</v>
      </c>
      <c r="AC40" s="5" t="s">
        <v>0</v>
      </c>
      <c r="AD40" s="5" t="s">
        <v>0</v>
      </c>
      <c r="AE40" s="18" t="s">
        <v>0</v>
      </c>
      <c r="AF40" s="23" t="s">
        <v>0</v>
      </c>
    </row>
    <row r="41" spans="2:32" x14ac:dyDescent="0.25">
      <c r="B41" s="7" t="s">
        <v>108</v>
      </c>
      <c r="C41" s="1" t="s">
        <v>108</v>
      </c>
      <c r="D41" s="6" t="s">
        <v>108</v>
      </c>
      <c r="E41" s="1" t="s">
        <v>108</v>
      </c>
      <c r="F41" s="1" t="s">
        <v>108</v>
      </c>
      <c r="G41" s="1" t="s">
        <v>108</v>
      </c>
      <c r="H41" s="1" t="s">
        <v>108</v>
      </c>
      <c r="I41" s="1" t="s">
        <v>108</v>
      </c>
      <c r="J41" s="1" t="s">
        <v>108</v>
      </c>
      <c r="K41" s="1" t="s">
        <v>108</v>
      </c>
      <c r="L41" s="1" t="s">
        <v>108</v>
      </c>
      <c r="M41" s="1" t="s">
        <v>108</v>
      </c>
      <c r="N41" s="1" t="s">
        <v>108</v>
      </c>
      <c r="O41" s="1" t="s">
        <v>108</v>
      </c>
      <c r="P41" s="1" t="s">
        <v>108</v>
      </c>
      <c r="Q41" s="1" t="s">
        <v>108</v>
      </c>
      <c r="R41" s="1" t="s">
        <v>108</v>
      </c>
      <c r="S41" s="1" t="s">
        <v>108</v>
      </c>
      <c r="T41" s="1" t="s">
        <v>108</v>
      </c>
      <c r="U41" s="1" t="s">
        <v>108</v>
      </c>
      <c r="V41" s="1" t="s">
        <v>108</v>
      </c>
      <c r="W41" s="1" t="s">
        <v>108</v>
      </c>
      <c r="X41" s="1" t="s">
        <v>108</v>
      </c>
      <c r="Y41" s="1" t="s">
        <v>108</v>
      </c>
      <c r="Z41" s="1" t="s">
        <v>108</v>
      </c>
      <c r="AA41" s="1" t="s">
        <v>108</v>
      </c>
      <c r="AB41" s="1" t="s">
        <v>108</v>
      </c>
      <c r="AC41" s="1" t="s">
        <v>108</v>
      </c>
      <c r="AD41" s="1" t="s">
        <v>108</v>
      </c>
      <c r="AE41" s="1" t="s">
        <v>108</v>
      </c>
      <c r="AF41" s="1" t="s">
        <v>108</v>
      </c>
    </row>
    <row r="42" spans="2:32" ht="27.6" x14ac:dyDescent="0.25">
      <c r="B42" s="14" t="s">
        <v>136</v>
      </c>
      <c r="C42" s="16" t="s">
        <v>144</v>
      </c>
      <c r="D42" s="15"/>
      <c r="E42" s="2"/>
      <c r="F42" s="2"/>
      <c r="G42" s="2"/>
      <c r="H42" s="2"/>
      <c r="I42" s="3">
        <f>SUM('GFAC_2021-Q3_SCDPT4'!SCDPT4_80BEGIN_7:'GFAC_2021-Q3_SCDPT4'!SCDPT4_80ENDIN_7)</f>
        <v>0</v>
      </c>
      <c r="J42" s="3">
        <f>SUM('GFAC_2021-Q3_SCDPT4'!SCDPT4_80BEGIN_8:'GFAC_2021-Q3_SCDPT4'!SCDPT4_80ENDIN_8)</f>
        <v>0</v>
      </c>
      <c r="K42" s="3">
        <f>SUM('GFAC_2021-Q3_SCDPT4'!SCDPT4_80BEGIN_9:'GFAC_2021-Q3_SCDPT4'!SCDPT4_80ENDIN_9)</f>
        <v>0</v>
      </c>
      <c r="L42" s="3">
        <f>SUM('GFAC_2021-Q3_SCDPT4'!SCDPT4_80BEGIN_10:'GFAC_2021-Q3_SCDPT4'!SCDPT4_80ENDIN_10)</f>
        <v>0</v>
      </c>
      <c r="M42" s="3">
        <f>SUM('GFAC_2021-Q3_SCDPT4'!SCDPT4_80BEGIN_11:'GFAC_2021-Q3_SCDPT4'!SCDPT4_80ENDIN_11)</f>
        <v>0</v>
      </c>
      <c r="N42" s="3">
        <f>SUM('GFAC_2021-Q3_SCDPT4'!SCDPT4_80BEGIN_12:'GFAC_2021-Q3_SCDPT4'!SCDPT4_80ENDIN_12)</f>
        <v>0</v>
      </c>
      <c r="O42" s="3">
        <f>SUM('GFAC_2021-Q3_SCDPT4'!SCDPT4_80BEGIN_13:'GFAC_2021-Q3_SCDPT4'!SCDPT4_80ENDIN_13)</f>
        <v>0</v>
      </c>
      <c r="P42" s="3">
        <f>SUM('GFAC_2021-Q3_SCDPT4'!SCDPT4_80BEGIN_14:'GFAC_2021-Q3_SCDPT4'!SCDPT4_80ENDIN_14)</f>
        <v>0</v>
      </c>
      <c r="Q42" s="3">
        <f>SUM('GFAC_2021-Q3_SCDPT4'!SCDPT4_80BEGIN_15:'GFAC_2021-Q3_SCDPT4'!SCDPT4_80ENDIN_15)</f>
        <v>0</v>
      </c>
      <c r="R42" s="3">
        <f>SUM('GFAC_2021-Q3_SCDPT4'!SCDPT4_80BEGIN_16:'GFAC_2021-Q3_SCDPT4'!SCDPT4_80ENDIN_16)</f>
        <v>0</v>
      </c>
      <c r="S42" s="3">
        <f>SUM('GFAC_2021-Q3_SCDPT4'!SCDPT4_80BEGIN_17:'GFAC_2021-Q3_SCDPT4'!SCDPT4_80ENDIN_17)</f>
        <v>0</v>
      </c>
      <c r="T42" s="3">
        <f>SUM('GFAC_2021-Q3_SCDPT4'!SCDPT4_80BEGIN_18:'GFAC_2021-Q3_SCDPT4'!SCDPT4_80ENDIN_18)</f>
        <v>0</v>
      </c>
      <c r="U42" s="3">
        <f>SUM('GFAC_2021-Q3_SCDPT4'!SCDPT4_80BEGIN_19:'GFAC_2021-Q3_SCDPT4'!SCDPT4_80ENDIN_19)</f>
        <v>0</v>
      </c>
      <c r="V42" s="3">
        <f>SUM('GFAC_2021-Q3_SCDPT4'!SCDPT4_80BEGIN_20:'GFAC_2021-Q3_SCDPT4'!SCDPT4_80ENDIN_20)</f>
        <v>0</v>
      </c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x14ac:dyDescent="0.25">
      <c r="B43" s="7" t="s">
        <v>108</v>
      </c>
      <c r="C43" s="1" t="s">
        <v>108</v>
      </c>
      <c r="D43" s="6" t="s">
        <v>108</v>
      </c>
      <c r="E43" s="1" t="s">
        <v>108</v>
      </c>
      <c r="F43" s="1" t="s">
        <v>108</v>
      </c>
      <c r="G43" s="1" t="s">
        <v>108</v>
      </c>
      <c r="H43" s="1" t="s">
        <v>108</v>
      </c>
      <c r="I43" s="1" t="s">
        <v>108</v>
      </c>
      <c r="J43" s="1" t="s">
        <v>108</v>
      </c>
      <c r="K43" s="1" t="s">
        <v>108</v>
      </c>
      <c r="L43" s="1" t="s">
        <v>108</v>
      </c>
      <c r="M43" s="1" t="s">
        <v>108</v>
      </c>
      <c r="N43" s="1" t="s">
        <v>108</v>
      </c>
      <c r="O43" s="1" t="s">
        <v>108</v>
      </c>
      <c r="P43" s="1" t="s">
        <v>108</v>
      </c>
      <c r="Q43" s="1" t="s">
        <v>108</v>
      </c>
      <c r="R43" s="1" t="s">
        <v>108</v>
      </c>
      <c r="S43" s="1" t="s">
        <v>108</v>
      </c>
      <c r="T43" s="1" t="s">
        <v>108</v>
      </c>
      <c r="U43" s="1" t="s">
        <v>108</v>
      </c>
      <c r="V43" s="1" t="s">
        <v>108</v>
      </c>
      <c r="W43" s="1" t="s">
        <v>108</v>
      </c>
      <c r="X43" s="1" t="s">
        <v>108</v>
      </c>
      <c r="Y43" s="1" t="s">
        <v>108</v>
      </c>
      <c r="Z43" s="1" t="s">
        <v>108</v>
      </c>
      <c r="AA43" s="1" t="s">
        <v>108</v>
      </c>
      <c r="AB43" s="1" t="s">
        <v>108</v>
      </c>
      <c r="AC43" s="1" t="s">
        <v>108</v>
      </c>
      <c r="AD43" s="1" t="s">
        <v>108</v>
      </c>
      <c r="AE43" s="1" t="s">
        <v>108</v>
      </c>
      <c r="AF43" s="1" t="s">
        <v>108</v>
      </c>
    </row>
    <row r="44" spans="2:32" x14ac:dyDescent="0.25">
      <c r="B44" s="19" t="s">
        <v>18</v>
      </c>
      <c r="C44" s="21" t="s">
        <v>152</v>
      </c>
      <c r="D44" s="17" t="s">
        <v>0</v>
      </c>
      <c r="E44" s="13" t="s">
        <v>0</v>
      </c>
      <c r="F44" s="10"/>
      <c r="G44" s="5" t="s">
        <v>0</v>
      </c>
      <c r="H44" s="2"/>
      <c r="I44" s="4"/>
      <c r="J44" s="4"/>
      <c r="K44" s="4"/>
      <c r="L44" s="4"/>
      <c r="M44" s="4"/>
      <c r="N44" s="4"/>
      <c r="O44" s="4"/>
      <c r="P44" s="20"/>
      <c r="Q44" s="4"/>
      <c r="R44" s="4"/>
      <c r="S44" s="4"/>
      <c r="T44" s="4"/>
      <c r="U44" s="20"/>
      <c r="V44" s="4"/>
      <c r="W44" s="10"/>
      <c r="X44" s="22" t="s">
        <v>0</v>
      </c>
      <c r="Y44" s="24" t="s">
        <v>0</v>
      </c>
      <c r="Z44" s="27" t="s">
        <v>0</v>
      </c>
      <c r="AA44" s="2"/>
      <c r="AB44" s="5" t="s">
        <v>0</v>
      </c>
      <c r="AC44" s="5" t="s">
        <v>0</v>
      </c>
      <c r="AD44" s="5" t="s">
        <v>0</v>
      </c>
      <c r="AE44" s="18" t="s">
        <v>0</v>
      </c>
      <c r="AF44" s="23" t="s">
        <v>0</v>
      </c>
    </row>
    <row r="45" spans="2:32" x14ac:dyDescent="0.25">
      <c r="B45" s="7" t="s">
        <v>108</v>
      </c>
      <c r="C45" s="1" t="s">
        <v>108</v>
      </c>
      <c r="D45" s="6" t="s">
        <v>108</v>
      </c>
      <c r="E45" s="1" t="s">
        <v>108</v>
      </c>
      <c r="F45" s="1" t="s">
        <v>108</v>
      </c>
      <c r="G45" s="1" t="s">
        <v>108</v>
      </c>
      <c r="H45" s="1" t="s">
        <v>108</v>
      </c>
      <c r="I45" s="1" t="s">
        <v>108</v>
      </c>
      <c r="J45" s="1" t="s">
        <v>108</v>
      </c>
      <c r="K45" s="1" t="s">
        <v>108</v>
      </c>
      <c r="L45" s="1" t="s">
        <v>108</v>
      </c>
      <c r="M45" s="1" t="s">
        <v>108</v>
      </c>
      <c r="N45" s="1" t="s">
        <v>108</v>
      </c>
      <c r="O45" s="1" t="s">
        <v>108</v>
      </c>
      <c r="P45" s="1" t="s">
        <v>108</v>
      </c>
      <c r="Q45" s="1" t="s">
        <v>108</v>
      </c>
      <c r="R45" s="1" t="s">
        <v>108</v>
      </c>
      <c r="S45" s="1" t="s">
        <v>108</v>
      </c>
      <c r="T45" s="1" t="s">
        <v>108</v>
      </c>
      <c r="U45" s="1" t="s">
        <v>108</v>
      </c>
      <c r="V45" s="1" t="s">
        <v>108</v>
      </c>
      <c r="W45" s="1" t="s">
        <v>108</v>
      </c>
      <c r="X45" s="1" t="s">
        <v>108</v>
      </c>
      <c r="Y45" s="1" t="s">
        <v>108</v>
      </c>
      <c r="Z45" s="1" t="s">
        <v>108</v>
      </c>
      <c r="AA45" s="1" t="s">
        <v>108</v>
      </c>
      <c r="AB45" s="1" t="s">
        <v>108</v>
      </c>
      <c r="AC45" s="1" t="s">
        <v>108</v>
      </c>
      <c r="AD45" s="1" t="s">
        <v>108</v>
      </c>
      <c r="AE45" s="1" t="s">
        <v>108</v>
      </c>
      <c r="AF45" s="1" t="s">
        <v>108</v>
      </c>
    </row>
    <row r="46" spans="2:32" ht="27.6" x14ac:dyDescent="0.25">
      <c r="B46" s="14" t="s">
        <v>73</v>
      </c>
      <c r="C46" s="16" t="s">
        <v>42</v>
      </c>
      <c r="D46" s="15"/>
      <c r="E46" s="2"/>
      <c r="F46" s="2"/>
      <c r="G46" s="2"/>
      <c r="H46" s="2"/>
      <c r="I46" s="3">
        <f>SUM('GFAC_2021-Q3_SCDPT4'!SCDPT4_82BEGIN_7:'GFAC_2021-Q3_SCDPT4'!SCDPT4_82ENDIN_7)</f>
        <v>0</v>
      </c>
      <c r="J46" s="3">
        <f>SUM('GFAC_2021-Q3_SCDPT4'!SCDPT4_82BEGIN_8:'GFAC_2021-Q3_SCDPT4'!SCDPT4_82ENDIN_8)</f>
        <v>0</v>
      </c>
      <c r="K46" s="3">
        <f>SUM('GFAC_2021-Q3_SCDPT4'!SCDPT4_82BEGIN_9:'GFAC_2021-Q3_SCDPT4'!SCDPT4_82ENDIN_9)</f>
        <v>0</v>
      </c>
      <c r="L46" s="3">
        <f>SUM('GFAC_2021-Q3_SCDPT4'!SCDPT4_82BEGIN_10:'GFAC_2021-Q3_SCDPT4'!SCDPT4_82ENDIN_10)</f>
        <v>0</v>
      </c>
      <c r="M46" s="3">
        <f>SUM('GFAC_2021-Q3_SCDPT4'!SCDPT4_82BEGIN_11:'GFAC_2021-Q3_SCDPT4'!SCDPT4_82ENDIN_11)</f>
        <v>0</v>
      </c>
      <c r="N46" s="3">
        <f>SUM('GFAC_2021-Q3_SCDPT4'!SCDPT4_82BEGIN_12:'GFAC_2021-Q3_SCDPT4'!SCDPT4_82ENDIN_12)</f>
        <v>0</v>
      </c>
      <c r="O46" s="3">
        <f>SUM('GFAC_2021-Q3_SCDPT4'!SCDPT4_82BEGIN_13:'GFAC_2021-Q3_SCDPT4'!SCDPT4_82ENDIN_13)</f>
        <v>0</v>
      </c>
      <c r="P46" s="3">
        <f>SUM('GFAC_2021-Q3_SCDPT4'!SCDPT4_82BEGIN_14:'GFAC_2021-Q3_SCDPT4'!SCDPT4_82ENDIN_14)</f>
        <v>0</v>
      </c>
      <c r="Q46" s="3">
        <f>SUM('GFAC_2021-Q3_SCDPT4'!SCDPT4_82BEGIN_15:'GFAC_2021-Q3_SCDPT4'!SCDPT4_82ENDIN_15)</f>
        <v>0</v>
      </c>
      <c r="R46" s="3">
        <f>SUM('GFAC_2021-Q3_SCDPT4'!SCDPT4_82BEGIN_16:'GFAC_2021-Q3_SCDPT4'!SCDPT4_82ENDIN_16)</f>
        <v>0</v>
      </c>
      <c r="S46" s="3">
        <f>SUM('GFAC_2021-Q3_SCDPT4'!SCDPT4_82BEGIN_17:'GFAC_2021-Q3_SCDPT4'!SCDPT4_82ENDIN_17)</f>
        <v>0</v>
      </c>
      <c r="T46" s="3">
        <f>SUM('GFAC_2021-Q3_SCDPT4'!SCDPT4_82BEGIN_18:'GFAC_2021-Q3_SCDPT4'!SCDPT4_82ENDIN_18)</f>
        <v>0</v>
      </c>
      <c r="U46" s="3">
        <f>SUM('GFAC_2021-Q3_SCDPT4'!SCDPT4_82BEGIN_19:'GFAC_2021-Q3_SCDPT4'!SCDPT4_82ENDIN_19)</f>
        <v>0</v>
      </c>
      <c r="V46" s="3">
        <f>SUM('GFAC_2021-Q3_SCDPT4'!SCDPT4_82BEGIN_20:'GFAC_2021-Q3_SCDPT4'!SCDPT4_82ENDIN_20)</f>
        <v>0</v>
      </c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B47" s="14" t="s">
        <v>123</v>
      </c>
      <c r="C47" s="16" t="s">
        <v>10</v>
      </c>
      <c r="D47" s="15"/>
      <c r="E47" s="2"/>
      <c r="F47" s="2"/>
      <c r="G47" s="2"/>
      <c r="H47" s="2"/>
      <c r="I47" s="3">
        <f>'GFAC_2021-Q3_SCDPT4'!SCDPT4_0599999_7+'GFAC_2021-Q3_SCDPT4'!SCDPT4_1099999_7+'GFAC_2021-Q3_SCDPT4'!SCDPT4_1799999_7+'GFAC_2021-Q3_SCDPT4'!SCDPT4_2499999_7+'GFAC_2021-Q3_SCDPT4'!SCDPT4_3199999_7+'GFAC_2021-Q3_SCDPT4'!SCDPT4_3899999_7+'GFAC_2021-Q3_SCDPT4'!SCDPT4_4899999_7+'GFAC_2021-Q3_SCDPT4'!SCDPT4_5599999_7+'GFAC_2021-Q3_SCDPT4'!SCDPT4_8099999_7+'GFAC_2021-Q3_SCDPT4'!SCDPT4_8299999_7</f>
        <v>0</v>
      </c>
      <c r="J47" s="3">
        <f>'GFAC_2021-Q3_SCDPT4'!SCDPT4_0599999_8+'GFAC_2021-Q3_SCDPT4'!SCDPT4_1099999_8+'GFAC_2021-Q3_SCDPT4'!SCDPT4_1799999_8+'GFAC_2021-Q3_SCDPT4'!SCDPT4_2499999_8+'GFAC_2021-Q3_SCDPT4'!SCDPT4_3199999_8+'GFAC_2021-Q3_SCDPT4'!SCDPT4_3899999_8+'GFAC_2021-Q3_SCDPT4'!SCDPT4_4899999_8+'GFAC_2021-Q3_SCDPT4'!SCDPT4_5599999_8+'GFAC_2021-Q3_SCDPT4'!SCDPT4_8099999_8+'GFAC_2021-Q3_SCDPT4'!SCDPT4_8299999_8</f>
        <v>0</v>
      </c>
      <c r="K47" s="3">
        <f>'GFAC_2021-Q3_SCDPT4'!SCDPT4_0599999_9+'GFAC_2021-Q3_SCDPT4'!SCDPT4_1099999_9+'GFAC_2021-Q3_SCDPT4'!SCDPT4_1799999_9+'GFAC_2021-Q3_SCDPT4'!SCDPT4_2499999_9+'GFAC_2021-Q3_SCDPT4'!SCDPT4_3199999_9+'GFAC_2021-Q3_SCDPT4'!SCDPT4_3899999_9+'GFAC_2021-Q3_SCDPT4'!SCDPT4_4899999_9+'GFAC_2021-Q3_SCDPT4'!SCDPT4_5599999_9+'GFAC_2021-Q3_SCDPT4'!SCDPT4_8099999_9+'GFAC_2021-Q3_SCDPT4'!SCDPT4_8299999_9</f>
        <v>0</v>
      </c>
      <c r="L47" s="3">
        <f>'GFAC_2021-Q3_SCDPT4'!SCDPT4_0599999_10+'GFAC_2021-Q3_SCDPT4'!SCDPT4_1099999_10+'GFAC_2021-Q3_SCDPT4'!SCDPT4_1799999_10+'GFAC_2021-Q3_SCDPT4'!SCDPT4_2499999_10+'GFAC_2021-Q3_SCDPT4'!SCDPT4_3199999_10+'GFAC_2021-Q3_SCDPT4'!SCDPT4_3899999_10+'GFAC_2021-Q3_SCDPT4'!SCDPT4_4899999_10+'GFAC_2021-Q3_SCDPT4'!SCDPT4_5599999_10+'GFAC_2021-Q3_SCDPT4'!SCDPT4_8099999_10+'GFAC_2021-Q3_SCDPT4'!SCDPT4_8299999_10</f>
        <v>0</v>
      </c>
      <c r="M47" s="3">
        <f>'GFAC_2021-Q3_SCDPT4'!SCDPT4_0599999_11+'GFAC_2021-Q3_SCDPT4'!SCDPT4_1099999_11+'GFAC_2021-Q3_SCDPT4'!SCDPT4_1799999_11+'GFAC_2021-Q3_SCDPT4'!SCDPT4_2499999_11+'GFAC_2021-Q3_SCDPT4'!SCDPT4_3199999_11+'GFAC_2021-Q3_SCDPT4'!SCDPT4_3899999_11+'GFAC_2021-Q3_SCDPT4'!SCDPT4_4899999_11+'GFAC_2021-Q3_SCDPT4'!SCDPT4_5599999_11+'GFAC_2021-Q3_SCDPT4'!SCDPT4_8099999_11+'GFAC_2021-Q3_SCDPT4'!SCDPT4_8299999_11</f>
        <v>0</v>
      </c>
      <c r="N47" s="3">
        <f>'GFAC_2021-Q3_SCDPT4'!SCDPT4_0599999_12+'GFAC_2021-Q3_SCDPT4'!SCDPT4_1099999_12+'GFAC_2021-Q3_SCDPT4'!SCDPT4_1799999_12+'GFAC_2021-Q3_SCDPT4'!SCDPT4_2499999_12+'GFAC_2021-Q3_SCDPT4'!SCDPT4_3199999_12+'GFAC_2021-Q3_SCDPT4'!SCDPT4_3899999_12+'GFAC_2021-Q3_SCDPT4'!SCDPT4_4899999_12+'GFAC_2021-Q3_SCDPT4'!SCDPT4_5599999_12+'GFAC_2021-Q3_SCDPT4'!SCDPT4_8099999_12+'GFAC_2021-Q3_SCDPT4'!SCDPT4_8299999_12</f>
        <v>0</v>
      </c>
      <c r="O47" s="3">
        <f>'GFAC_2021-Q3_SCDPT4'!SCDPT4_0599999_13+'GFAC_2021-Q3_SCDPT4'!SCDPT4_1099999_13+'GFAC_2021-Q3_SCDPT4'!SCDPT4_1799999_13+'GFAC_2021-Q3_SCDPT4'!SCDPT4_2499999_13+'GFAC_2021-Q3_SCDPT4'!SCDPT4_3199999_13+'GFAC_2021-Q3_SCDPT4'!SCDPT4_3899999_13+'GFAC_2021-Q3_SCDPT4'!SCDPT4_4899999_13+'GFAC_2021-Q3_SCDPT4'!SCDPT4_5599999_13+'GFAC_2021-Q3_SCDPT4'!SCDPT4_8099999_13+'GFAC_2021-Q3_SCDPT4'!SCDPT4_8299999_13</f>
        <v>0</v>
      </c>
      <c r="P47" s="3">
        <f>'GFAC_2021-Q3_SCDPT4'!SCDPT4_0599999_14+'GFAC_2021-Q3_SCDPT4'!SCDPT4_1099999_14+'GFAC_2021-Q3_SCDPT4'!SCDPT4_1799999_14+'GFAC_2021-Q3_SCDPT4'!SCDPT4_2499999_14+'GFAC_2021-Q3_SCDPT4'!SCDPT4_3199999_14+'GFAC_2021-Q3_SCDPT4'!SCDPT4_3899999_14+'GFAC_2021-Q3_SCDPT4'!SCDPT4_4899999_14+'GFAC_2021-Q3_SCDPT4'!SCDPT4_5599999_14+'GFAC_2021-Q3_SCDPT4'!SCDPT4_8099999_14+'GFAC_2021-Q3_SCDPT4'!SCDPT4_8299999_14</f>
        <v>0</v>
      </c>
      <c r="Q47" s="3">
        <f>'GFAC_2021-Q3_SCDPT4'!SCDPT4_0599999_15+'GFAC_2021-Q3_SCDPT4'!SCDPT4_1099999_15+'GFAC_2021-Q3_SCDPT4'!SCDPT4_1799999_15+'GFAC_2021-Q3_SCDPT4'!SCDPT4_2499999_15+'GFAC_2021-Q3_SCDPT4'!SCDPT4_3199999_15+'GFAC_2021-Q3_SCDPT4'!SCDPT4_3899999_15+'GFAC_2021-Q3_SCDPT4'!SCDPT4_4899999_15+'GFAC_2021-Q3_SCDPT4'!SCDPT4_5599999_15+'GFAC_2021-Q3_SCDPT4'!SCDPT4_8099999_15+'GFAC_2021-Q3_SCDPT4'!SCDPT4_8299999_15</f>
        <v>0</v>
      </c>
      <c r="R47" s="3">
        <f>'GFAC_2021-Q3_SCDPT4'!SCDPT4_0599999_16+'GFAC_2021-Q3_SCDPT4'!SCDPT4_1099999_16+'GFAC_2021-Q3_SCDPT4'!SCDPT4_1799999_16+'GFAC_2021-Q3_SCDPT4'!SCDPT4_2499999_16+'GFAC_2021-Q3_SCDPT4'!SCDPT4_3199999_16+'GFAC_2021-Q3_SCDPT4'!SCDPT4_3899999_16+'GFAC_2021-Q3_SCDPT4'!SCDPT4_4899999_16+'GFAC_2021-Q3_SCDPT4'!SCDPT4_5599999_16+'GFAC_2021-Q3_SCDPT4'!SCDPT4_8099999_16+'GFAC_2021-Q3_SCDPT4'!SCDPT4_8299999_16</f>
        <v>0</v>
      </c>
      <c r="S47" s="3">
        <f>'GFAC_2021-Q3_SCDPT4'!SCDPT4_0599999_17+'GFAC_2021-Q3_SCDPT4'!SCDPT4_1099999_17+'GFAC_2021-Q3_SCDPT4'!SCDPT4_1799999_17+'GFAC_2021-Q3_SCDPT4'!SCDPT4_2499999_17+'GFAC_2021-Q3_SCDPT4'!SCDPT4_3199999_17+'GFAC_2021-Q3_SCDPT4'!SCDPT4_3899999_17+'GFAC_2021-Q3_SCDPT4'!SCDPT4_4899999_17+'GFAC_2021-Q3_SCDPT4'!SCDPT4_5599999_17+'GFAC_2021-Q3_SCDPT4'!SCDPT4_8099999_17+'GFAC_2021-Q3_SCDPT4'!SCDPT4_8299999_17</f>
        <v>0</v>
      </c>
      <c r="T47" s="3">
        <f>'GFAC_2021-Q3_SCDPT4'!SCDPT4_0599999_18+'GFAC_2021-Q3_SCDPT4'!SCDPT4_1099999_18+'GFAC_2021-Q3_SCDPT4'!SCDPT4_1799999_18+'GFAC_2021-Q3_SCDPT4'!SCDPT4_2499999_18+'GFAC_2021-Q3_SCDPT4'!SCDPT4_3199999_18+'GFAC_2021-Q3_SCDPT4'!SCDPT4_3899999_18+'GFAC_2021-Q3_SCDPT4'!SCDPT4_4899999_18+'GFAC_2021-Q3_SCDPT4'!SCDPT4_5599999_18+'GFAC_2021-Q3_SCDPT4'!SCDPT4_8099999_18+'GFAC_2021-Q3_SCDPT4'!SCDPT4_8299999_18</f>
        <v>0</v>
      </c>
      <c r="U47" s="3">
        <f>'GFAC_2021-Q3_SCDPT4'!SCDPT4_0599999_19+'GFAC_2021-Q3_SCDPT4'!SCDPT4_1099999_19+'GFAC_2021-Q3_SCDPT4'!SCDPT4_1799999_19+'GFAC_2021-Q3_SCDPT4'!SCDPT4_2499999_19+'GFAC_2021-Q3_SCDPT4'!SCDPT4_3199999_19+'GFAC_2021-Q3_SCDPT4'!SCDPT4_3899999_19+'GFAC_2021-Q3_SCDPT4'!SCDPT4_4899999_19+'GFAC_2021-Q3_SCDPT4'!SCDPT4_5599999_19+'GFAC_2021-Q3_SCDPT4'!SCDPT4_8099999_19+'GFAC_2021-Q3_SCDPT4'!SCDPT4_8299999_19</f>
        <v>0</v>
      </c>
      <c r="V47" s="3">
        <f>'GFAC_2021-Q3_SCDPT4'!SCDPT4_0599999_20+'GFAC_2021-Q3_SCDPT4'!SCDPT4_1099999_20+'GFAC_2021-Q3_SCDPT4'!SCDPT4_1799999_20+'GFAC_2021-Q3_SCDPT4'!SCDPT4_2499999_20+'GFAC_2021-Q3_SCDPT4'!SCDPT4_3199999_20+'GFAC_2021-Q3_SCDPT4'!SCDPT4_3899999_20+'GFAC_2021-Q3_SCDPT4'!SCDPT4_4899999_20+'GFAC_2021-Q3_SCDPT4'!SCDPT4_5599999_20+'GFAC_2021-Q3_SCDPT4'!SCDPT4_8099999_20+'GFAC_2021-Q3_SCDPT4'!SCDPT4_8299999_20</f>
        <v>0</v>
      </c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x14ac:dyDescent="0.25">
      <c r="B48" s="14" t="s">
        <v>3</v>
      </c>
      <c r="C48" s="16" t="s">
        <v>58</v>
      </c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x14ac:dyDescent="0.25">
      <c r="B49" s="14" t="s">
        <v>59</v>
      </c>
      <c r="C49" s="16" t="s">
        <v>93</v>
      </c>
      <c r="D49" s="15"/>
      <c r="E49" s="2"/>
      <c r="F49" s="2"/>
      <c r="G49" s="2"/>
      <c r="H49" s="2"/>
      <c r="I49" s="12">
        <f>'GFAC_2021-Q3_SCDPT4'!SCDPT4_8399997_7</f>
        <v>0</v>
      </c>
      <c r="J49" s="12">
        <f>'GFAC_2021-Q3_SCDPT4'!SCDPT4_8399997_8</f>
        <v>0</v>
      </c>
      <c r="K49" s="12">
        <f>'GFAC_2021-Q3_SCDPT4'!SCDPT4_8399997_9</f>
        <v>0</v>
      </c>
      <c r="L49" s="12">
        <f>'GFAC_2021-Q3_SCDPT4'!SCDPT4_8399997_10</f>
        <v>0</v>
      </c>
      <c r="M49" s="12">
        <f>'GFAC_2021-Q3_SCDPT4'!SCDPT4_8399997_11</f>
        <v>0</v>
      </c>
      <c r="N49" s="12">
        <f>'GFAC_2021-Q3_SCDPT4'!SCDPT4_8399997_12</f>
        <v>0</v>
      </c>
      <c r="O49" s="12">
        <f>'GFAC_2021-Q3_SCDPT4'!SCDPT4_8399997_13</f>
        <v>0</v>
      </c>
      <c r="P49" s="12">
        <f>'GFAC_2021-Q3_SCDPT4'!SCDPT4_8399997_14</f>
        <v>0</v>
      </c>
      <c r="Q49" s="12">
        <f>'GFAC_2021-Q3_SCDPT4'!SCDPT4_8399997_15</f>
        <v>0</v>
      </c>
      <c r="R49" s="12">
        <f>'GFAC_2021-Q3_SCDPT4'!SCDPT4_8399997_16</f>
        <v>0</v>
      </c>
      <c r="S49" s="12">
        <f>'GFAC_2021-Q3_SCDPT4'!SCDPT4_8399997_17</f>
        <v>0</v>
      </c>
      <c r="T49" s="12">
        <f>'GFAC_2021-Q3_SCDPT4'!SCDPT4_8399997_18</f>
        <v>0</v>
      </c>
      <c r="U49" s="12">
        <f>'GFAC_2021-Q3_SCDPT4'!SCDPT4_8399997_19</f>
        <v>0</v>
      </c>
      <c r="V49" s="12">
        <f>'GFAC_2021-Q3_SCDPT4'!SCDPT4_8399997_20</f>
        <v>0</v>
      </c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x14ac:dyDescent="0.25">
      <c r="B50" s="7" t="s">
        <v>108</v>
      </c>
      <c r="C50" s="1" t="s">
        <v>108</v>
      </c>
      <c r="D50" s="6" t="s">
        <v>108</v>
      </c>
      <c r="E50" s="1" t="s">
        <v>108</v>
      </c>
      <c r="F50" s="1" t="s">
        <v>108</v>
      </c>
      <c r="G50" s="1" t="s">
        <v>108</v>
      </c>
      <c r="H50" s="1" t="s">
        <v>108</v>
      </c>
      <c r="I50" s="1" t="s">
        <v>108</v>
      </c>
      <c r="J50" s="1" t="s">
        <v>108</v>
      </c>
      <c r="K50" s="1" t="s">
        <v>108</v>
      </c>
      <c r="L50" s="1" t="s">
        <v>108</v>
      </c>
      <c r="M50" s="1" t="s">
        <v>108</v>
      </c>
      <c r="N50" s="1" t="s">
        <v>108</v>
      </c>
      <c r="O50" s="1" t="s">
        <v>108</v>
      </c>
      <c r="P50" s="1" t="s">
        <v>108</v>
      </c>
      <c r="Q50" s="1" t="s">
        <v>108</v>
      </c>
      <c r="R50" s="1" t="s">
        <v>108</v>
      </c>
      <c r="S50" s="1" t="s">
        <v>108</v>
      </c>
      <c r="T50" s="1" t="s">
        <v>108</v>
      </c>
      <c r="U50" s="1" t="s">
        <v>108</v>
      </c>
      <c r="V50" s="1" t="s">
        <v>108</v>
      </c>
      <c r="W50" s="1" t="s">
        <v>108</v>
      </c>
      <c r="X50" s="1" t="s">
        <v>108</v>
      </c>
      <c r="Y50" s="1" t="s">
        <v>108</v>
      </c>
      <c r="Z50" s="1" t="s">
        <v>108</v>
      </c>
      <c r="AA50" s="1" t="s">
        <v>108</v>
      </c>
      <c r="AB50" s="1" t="s">
        <v>108</v>
      </c>
      <c r="AC50" s="1" t="s">
        <v>108</v>
      </c>
      <c r="AD50" s="1" t="s">
        <v>108</v>
      </c>
      <c r="AE50" s="1" t="s">
        <v>108</v>
      </c>
      <c r="AF50" s="1" t="s">
        <v>108</v>
      </c>
    </row>
    <row r="51" spans="2:32" x14ac:dyDescent="0.25">
      <c r="B51" s="19" t="s">
        <v>138</v>
      </c>
      <c r="C51" s="21" t="s">
        <v>152</v>
      </c>
      <c r="D51" s="17" t="s">
        <v>0</v>
      </c>
      <c r="E51" s="13" t="s">
        <v>0</v>
      </c>
      <c r="F51" s="10"/>
      <c r="G51" s="5" t="s">
        <v>0</v>
      </c>
      <c r="H51" s="26"/>
      <c r="I51" s="4"/>
      <c r="J51" s="30"/>
      <c r="K51" s="4"/>
      <c r="L51" s="4"/>
      <c r="M51" s="4"/>
      <c r="N51" s="4"/>
      <c r="O51" s="4"/>
      <c r="P51" s="20"/>
      <c r="Q51" s="4"/>
      <c r="R51" s="4"/>
      <c r="S51" s="4"/>
      <c r="T51" s="4"/>
      <c r="U51" s="20"/>
      <c r="V51" s="4"/>
      <c r="W51" s="2"/>
      <c r="X51" s="22" t="s">
        <v>0</v>
      </c>
      <c r="Y51" s="24" t="s">
        <v>0</v>
      </c>
      <c r="Z51" s="29" t="s">
        <v>0</v>
      </c>
      <c r="AA51" s="2"/>
      <c r="AB51" s="5" t="s">
        <v>0</v>
      </c>
      <c r="AC51" s="5" t="s">
        <v>0</v>
      </c>
      <c r="AD51" s="5" t="s">
        <v>0</v>
      </c>
      <c r="AE51" s="18" t="s">
        <v>0</v>
      </c>
      <c r="AF51" s="23" t="s">
        <v>0</v>
      </c>
    </row>
    <row r="52" spans="2:32" x14ac:dyDescent="0.25">
      <c r="B52" s="7" t="s">
        <v>108</v>
      </c>
      <c r="C52" s="1" t="s">
        <v>108</v>
      </c>
      <c r="D52" s="6" t="s">
        <v>108</v>
      </c>
      <c r="E52" s="1" t="s">
        <v>108</v>
      </c>
      <c r="F52" s="1" t="s">
        <v>108</v>
      </c>
      <c r="G52" s="1" t="s">
        <v>108</v>
      </c>
      <c r="H52" s="1" t="s">
        <v>108</v>
      </c>
      <c r="I52" s="1" t="s">
        <v>108</v>
      </c>
      <c r="J52" s="1" t="s">
        <v>108</v>
      </c>
      <c r="K52" s="1" t="s">
        <v>108</v>
      </c>
      <c r="L52" s="1" t="s">
        <v>108</v>
      </c>
      <c r="M52" s="1" t="s">
        <v>108</v>
      </c>
      <c r="N52" s="1" t="s">
        <v>108</v>
      </c>
      <c r="O52" s="1" t="s">
        <v>108</v>
      </c>
      <c r="P52" s="1" t="s">
        <v>108</v>
      </c>
      <c r="Q52" s="1" t="s">
        <v>108</v>
      </c>
      <c r="R52" s="1" t="s">
        <v>108</v>
      </c>
      <c r="S52" s="1" t="s">
        <v>108</v>
      </c>
      <c r="T52" s="1" t="s">
        <v>108</v>
      </c>
      <c r="U52" s="1" t="s">
        <v>108</v>
      </c>
      <c r="V52" s="1" t="s">
        <v>108</v>
      </c>
      <c r="W52" s="1" t="s">
        <v>108</v>
      </c>
      <c r="X52" s="1" t="s">
        <v>108</v>
      </c>
      <c r="Y52" s="1" t="s">
        <v>108</v>
      </c>
      <c r="Z52" s="1" t="s">
        <v>108</v>
      </c>
      <c r="AA52" s="1" t="s">
        <v>108</v>
      </c>
      <c r="AB52" s="1" t="s">
        <v>108</v>
      </c>
      <c r="AC52" s="1" t="s">
        <v>108</v>
      </c>
      <c r="AD52" s="1" t="s">
        <v>108</v>
      </c>
      <c r="AE52" s="1" t="s">
        <v>108</v>
      </c>
      <c r="AF52" s="1" t="s">
        <v>108</v>
      </c>
    </row>
    <row r="53" spans="2:32" ht="55.2" x14ac:dyDescent="0.25">
      <c r="B53" s="14" t="s">
        <v>19</v>
      </c>
      <c r="C53" s="16" t="s">
        <v>155</v>
      </c>
      <c r="D53" s="15"/>
      <c r="E53" s="2"/>
      <c r="F53" s="2"/>
      <c r="G53" s="2"/>
      <c r="H53" s="2"/>
      <c r="I53" s="3">
        <f>SUM('GFAC_2021-Q3_SCDPT4'!SCDPT4_84BEGIN_7:'GFAC_2021-Q3_SCDPT4'!SCDPT4_84ENDIN_7)</f>
        <v>0</v>
      </c>
      <c r="J53" s="2"/>
      <c r="K53" s="3">
        <f>SUM('GFAC_2021-Q3_SCDPT4'!SCDPT4_84BEGIN_9:'GFAC_2021-Q3_SCDPT4'!SCDPT4_84ENDIN_9)</f>
        <v>0</v>
      </c>
      <c r="L53" s="3">
        <f>SUM('GFAC_2021-Q3_SCDPT4'!SCDPT4_84BEGIN_10:'GFAC_2021-Q3_SCDPT4'!SCDPT4_84ENDIN_10)</f>
        <v>0</v>
      </c>
      <c r="M53" s="3">
        <f>SUM('GFAC_2021-Q3_SCDPT4'!SCDPT4_84BEGIN_11:'GFAC_2021-Q3_SCDPT4'!SCDPT4_84ENDIN_11)</f>
        <v>0</v>
      </c>
      <c r="N53" s="3">
        <f>SUM('GFAC_2021-Q3_SCDPT4'!SCDPT4_84BEGIN_12:'GFAC_2021-Q3_SCDPT4'!SCDPT4_84ENDIN_12)</f>
        <v>0</v>
      </c>
      <c r="O53" s="3">
        <f>SUM('GFAC_2021-Q3_SCDPT4'!SCDPT4_84BEGIN_13:'GFAC_2021-Q3_SCDPT4'!SCDPT4_84ENDIN_13)</f>
        <v>0</v>
      </c>
      <c r="P53" s="3">
        <f>SUM('GFAC_2021-Q3_SCDPT4'!SCDPT4_84BEGIN_14:'GFAC_2021-Q3_SCDPT4'!SCDPT4_84ENDIN_14)</f>
        <v>0</v>
      </c>
      <c r="Q53" s="3">
        <f>SUM('GFAC_2021-Q3_SCDPT4'!SCDPT4_84BEGIN_15:'GFAC_2021-Q3_SCDPT4'!SCDPT4_84ENDIN_15)</f>
        <v>0</v>
      </c>
      <c r="R53" s="3">
        <f>SUM('GFAC_2021-Q3_SCDPT4'!SCDPT4_84BEGIN_16:'GFAC_2021-Q3_SCDPT4'!SCDPT4_84ENDIN_16)</f>
        <v>0</v>
      </c>
      <c r="S53" s="3">
        <f>SUM('GFAC_2021-Q3_SCDPT4'!SCDPT4_84BEGIN_17:'GFAC_2021-Q3_SCDPT4'!SCDPT4_84ENDIN_17)</f>
        <v>0</v>
      </c>
      <c r="T53" s="3">
        <f>SUM('GFAC_2021-Q3_SCDPT4'!SCDPT4_84BEGIN_18:'GFAC_2021-Q3_SCDPT4'!SCDPT4_84ENDIN_18)</f>
        <v>0</v>
      </c>
      <c r="U53" s="3">
        <f>SUM('GFAC_2021-Q3_SCDPT4'!SCDPT4_84BEGIN_19:'GFAC_2021-Q3_SCDPT4'!SCDPT4_84ENDIN_19)</f>
        <v>0</v>
      </c>
      <c r="V53" s="3">
        <f>SUM('GFAC_2021-Q3_SCDPT4'!SCDPT4_84BEGIN_20:'GFAC_2021-Q3_SCDPT4'!SCDPT4_84ENDIN_20)</f>
        <v>0</v>
      </c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x14ac:dyDescent="0.25">
      <c r="B54" s="7" t="s">
        <v>108</v>
      </c>
      <c r="C54" s="1" t="s">
        <v>108</v>
      </c>
      <c r="D54" s="6" t="s">
        <v>108</v>
      </c>
      <c r="E54" s="1" t="s">
        <v>108</v>
      </c>
      <c r="F54" s="1" t="s">
        <v>108</v>
      </c>
      <c r="G54" s="1" t="s">
        <v>108</v>
      </c>
      <c r="H54" s="1" t="s">
        <v>108</v>
      </c>
      <c r="I54" s="1" t="s">
        <v>108</v>
      </c>
      <c r="J54" s="1" t="s">
        <v>108</v>
      </c>
      <c r="K54" s="1" t="s">
        <v>108</v>
      </c>
      <c r="L54" s="1" t="s">
        <v>108</v>
      </c>
      <c r="M54" s="1" t="s">
        <v>108</v>
      </c>
      <c r="N54" s="1" t="s">
        <v>108</v>
      </c>
      <c r="O54" s="1" t="s">
        <v>108</v>
      </c>
      <c r="P54" s="1" t="s">
        <v>108</v>
      </c>
      <c r="Q54" s="1" t="s">
        <v>108</v>
      </c>
      <c r="R54" s="1" t="s">
        <v>108</v>
      </c>
      <c r="S54" s="1" t="s">
        <v>108</v>
      </c>
      <c r="T54" s="1" t="s">
        <v>108</v>
      </c>
      <c r="U54" s="1" t="s">
        <v>108</v>
      </c>
      <c r="V54" s="1" t="s">
        <v>108</v>
      </c>
      <c r="W54" s="1" t="s">
        <v>108</v>
      </c>
      <c r="X54" s="1" t="s">
        <v>108</v>
      </c>
      <c r="Y54" s="1" t="s">
        <v>108</v>
      </c>
      <c r="Z54" s="1" t="s">
        <v>108</v>
      </c>
      <c r="AA54" s="1" t="s">
        <v>108</v>
      </c>
      <c r="AB54" s="1" t="s">
        <v>108</v>
      </c>
      <c r="AC54" s="1" t="s">
        <v>108</v>
      </c>
      <c r="AD54" s="1" t="s">
        <v>108</v>
      </c>
      <c r="AE54" s="1" t="s">
        <v>108</v>
      </c>
      <c r="AF54" s="1" t="s">
        <v>108</v>
      </c>
    </row>
    <row r="55" spans="2:32" x14ac:dyDescent="0.25">
      <c r="B55" s="19" t="s">
        <v>103</v>
      </c>
      <c r="C55" s="21" t="s">
        <v>152</v>
      </c>
      <c r="D55" s="17" t="s">
        <v>0</v>
      </c>
      <c r="E55" s="13" t="s">
        <v>0</v>
      </c>
      <c r="F55" s="10"/>
      <c r="G55" s="5" t="s">
        <v>0</v>
      </c>
      <c r="H55" s="26"/>
      <c r="I55" s="4"/>
      <c r="J55" s="30"/>
      <c r="K55" s="4"/>
      <c r="L55" s="4"/>
      <c r="M55" s="4"/>
      <c r="N55" s="4"/>
      <c r="O55" s="4"/>
      <c r="P55" s="20"/>
      <c r="Q55" s="4"/>
      <c r="R55" s="4"/>
      <c r="S55" s="4"/>
      <c r="T55" s="4"/>
      <c r="U55" s="20"/>
      <c r="V55" s="4"/>
      <c r="W55" s="2"/>
      <c r="X55" s="22" t="s">
        <v>0</v>
      </c>
      <c r="Y55" s="24" t="s">
        <v>0</v>
      </c>
      <c r="Z55" s="29" t="s">
        <v>0</v>
      </c>
      <c r="AA55" s="2"/>
      <c r="AB55" s="5" t="s">
        <v>0</v>
      </c>
      <c r="AC55" s="5" t="s">
        <v>0</v>
      </c>
      <c r="AD55" s="5" t="s">
        <v>0</v>
      </c>
      <c r="AE55" s="18" t="s">
        <v>0</v>
      </c>
      <c r="AF55" s="23" t="s">
        <v>0</v>
      </c>
    </row>
    <row r="56" spans="2:32" x14ac:dyDescent="0.25">
      <c r="B56" s="7" t="s">
        <v>108</v>
      </c>
      <c r="C56" s="1" t="s">
        <v>108</v>
      </c>
      <c r="D56" s="6" t="s">
        <v>108</v>
      </c>
      <c r="E56" s="1" t="s">
        <v>108</v>
      </c>
      <c r="F56" s="1" t="s">
        <v>108</v>
      </c>
      <c r="G56" s="1" t="s">
        <v>108</v>
      </c>
      <c r="H56" s="1" t="s">
        <v>108</v>
      </c>
      <c r="I56" s="1" t="s">
        <v>108</v>
      </c>
      <c r="J56" s="1" t="s">
        <v>108</v>
      </c>
      <c r="K56" s="1" t="s">
        <v>108</v>
      </c>
      <c r="L56" s="1" t="s">
        <v>108</v>
      </c>
      <c r="M56" s="1" t="s">
        <v>108</v>
      </c>
      <c r="N56" s="1" t="s">
        <v>108</v>
      </c>
      <c r="O56" s="1" t="s">
        <v>108</v>
      </c>
      <c r="P56" s="1" t="s">
        <v>108</v>
      </c>
      <c r="Q56" s="1" t="s">
        <v>108</v>
      </c>
      <c r="R56" s="1" t="s">
        <v>108</v>
      </c>
      <c r="S56" s="1" t="s">
        <v>108</v>
      </c>
      <c r="T56" s="1" t="s">
        <v>108</v>
      </c>
      <c r="U56" s="1" t="s">
        <v>108</v>
      </c>
      <c r="V56" s="1" t="s">
        <v>108</v>
      </c>
      <c r="W56" s="1" t="s">
        <v>108</v>
      </c>
      <c r="X56" s="1" t="s">
        <v>108</v>
      </c>
      <c r="Y56" s="1" t="s">
        <v>108</v>
      </c>
      <c r="Z56" s="1" t="s">
        <v>108</v>
      </c>
      <c r="AA56" s="1" t="s">
        <v>108</v>
      </c>
      <c r="AB56" s="1" t="s">
        <v>108</v>
      </c>
      <c r="AC56" s="1" t="s">
        <v>108</v>
      </c>
      <c r="AD56" s="1" t="s">
        <v>108</v>
      </c>
      <c r="AE56" s="1" t="s">
        <v>108</v>
      </c>
      <c r="AF56" s="1" t="s">
        <v>108</v>
      </c>
    </row>
    <row r="57" spans="2:32" ht="55.2" x14ac:dyDescent="0.25">
      <c r="B57" s="14" t="s">
        <v>156</v>
      </c>
      <c r="C57" s="16" t="s">
        <v>157</v>
      </c>
      <c r="D57" s="15"/>
      <c r="E57" s="2"/>
      <c r="F57" s="2"/>
      <c r="G57" s="2"/>
      <c r="H57" s="2"/>
      <c r="I57" s="3">
        <f>SUM('GFAC_2021-Q3_SCDPT4'!SCDPT4_85BEGIN_7:'GFAC_2021-Q3_SCDPT4'!SCDPT4_85ENDIN_7)</f>
        <v>0</v>
      </c>
      <c r="J57" s="2"/>
      <c r="K57" s="3">
        <f>SUM('GFAC_2021-Q3_SCDPT4'!SCDPT4_85BEGIN_9:'GFAC_2021-Q3_SCDPT4'!SCDPT4_85ENDIN_9)</f>
        <v>0</v>
      </c>
      <c r="L57" s="3">
        <f>SUM('GFAC_2021-Q3_SCDPT4'!SCDPT4_85BEGIN_10:'GFAC_2021-Q3_SCDPT4'!SCDPT4_85ENDIN_10)</f>
        <v>0</v>
      </c>
      <c r="M57" s="3">
        <f>SUM('GFAC_2021-Q3_SCDPT4'!SCDPT4_85BEGIN_11:'GFAC_2021-Q3_SCDPT4'!SCDPT4_85ENDIN_11)</f>
        <v>0</v>
      </c>
      <c r="N57" s="3">
        <f>SUM('GFAC_2021-Q3_SCDPT4'!SCDPT4_85BEGIN_12:'GFAC_2021-Q3_SCDPT4'!SCDPT4_85ENDIN_12)</f>
        <v>0</v>
      </c>
      <c r="O57" s="3">
        <f>SUM('GFAC_2021-Q3_SCDPT4'!SCDPT4_85BEGIN_13:'GFAC_2021-Q3_SCDPT4'!SCDPT4_85ENDIN_13)</f>
        <v>0</v>
      </c>
      <c r="P57" s="3">
        <f>SUM('GFAC_2021-Q3_SCDPT4'!SCDPT4_85BEGIN_14:'GFAC_2021-Q3_SCDPT4'!SCDPT4_85ENDIN_14)</f>
        <v>0</v>
      </c>
      <c r="Q57" s="3">
        <f>SUM('GFAC_2021-Q3_SCDPT4'!SCDPT4_85BEGIN_15:'GFAC_2021-Q3_SCDPT4'!SCDPT4_85ENDIN_15)</f>
        <v>0</v>
      </c>
      <c r="R57" s="3">
        <f>SUM('GFAC_2021-Q3_SCDPT4'!SCDPT4_85BEGIN_16:'GFAC_2021-Q3_SCDPT4'!SCDPT4_85ENDIN_16)</f>
        <v>0</v>
      </c>
      <c r="S57" s="3">
        <f>SUM('GFAC_2021-Q3_SCDPT4'!SCDPT4_85BEGIN_17:'GFAC_2021-Q3_SCDPT4'!SCDPT4_85ENDIN_17)</f>
        <v>0</v>
      </c>
      <c r="T57" s="3">
        <f>SUM('GFAC_2021-Q3_SCDPT4'!SCDPT4_85BEGIN_18:'GFAC_2021-Q3_SCDPT4'!SCDPT4_85ENDIN_18)</f>
        <v>0</v>
      </c>
      <c r="U57" s="3">
        <f>SUM('GFAC_2021-Q3_SCDPT4'!SCDPT4_85BEGIN_19:'GFAC_2021-Q3_SCDPT4'!SCDPT4_85ENDIN_19)</f>
        <v>0</v>
      </c>
      <c r="V57" s="3">
        <f>SUM('GFAC_2021-Q3_SCDPT4'!SCDPT4_85BEGIN_20:'GFAC_2021-Q3_SCDPT4'!SCDPT4_85ENDIN_20)</f>
        <v>0</v>
      </c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x14ac:dyDescent="0.25">
      <c r="B58" s="7" t="s">
        <v>108</v>
      </c>
      <c r="C58" s="1" t="s">
        <v>108</v>
      </c>
      <c r="D58" s="6" t="s">
        <v>108</v>
      </c>
      <c r="E58" s="1" t="s">
        <v>108</v>
      </c>
      <c r="F58" s="1" t="s">
        <v>108</v>
      </c>
      <c r="G58" s="1" t="s">
        <v>108</v>
      </c>
      <c r="H58" s="1" t="s">
        <v>108</v>
      </c>
      <c r="I58" s="1" t="s">
        <v>108</v>
      </c>
      <c r="J58" s="1" t="s">
        <v>108</v>
      </c>
      <c r="K58" s="1" t="s">
        <v>108</v>
      </c>
      <c r="L58" s="1" t="s">
        <v>108</v>
      </c>
      <c r="M58" s="1" t="s">
        <v>108</v>
      </c>
      <c r="N58" s="1" t="s">
        <v>108</v>
      </c>
      <c r="O58" s="1" t="s">
        <v>108</v>
      </c>
      <c r="P58" s="1" t="s">
        <v>108</v>
      </c>
      <c r="Q58" s="1" t="s">
        <v>108</v>
      </c>
      <c r="R58" s="1" t="s">
        <v>108</v>
      </c>
      <c r="S58" s="1" t="s">
        <v>108</v>
      </c>
      <c r="T58" s="1" t="s">
        <v>108</v>
      </c>
      <c r="U58" s="1" t="s">
        <v>108</v>
      </c>
      <c r="V58" s="1" t="s">
        <v>108</v>
      </c>
      <c r="W58" s="1" t="s">
        <v>108</v>
      </c>
      <c r="X58" s="1" t="s">
        <v>108</v>
      </c>
      <c r="Y58" s="1" t="s">
        <v>108</v>
      </c>
      <c r="Z58" s="1" t="s">
        <v>108</v>
      </c>
      <c r="AA58" s="1" t="s">
        <v>108</v>
      </c>
      <c r="AB58" s="1" t="s">
        <v>108</v>
      </c>
      <c r="AC58" s="1" t="s">
        <v>108</v>
      </c>
      <c r="AD58" s="1" t="s">
        <v>108</v>
      </c>
      <c r="AE58" s="1" t="s">
        <v>108</v>
      </c>
      <c r="AF58" s="1" t="s">
        <v>108</v>
      </c>
    </row>
    <row r="59" spans="2:32" x14ac:dyDescent="0.25">
      <c r="B59" s="19" t="s">
        <v>74</v>
      </c>
      <c r="C59" s="21" t="s">
        <v>152</v>
      </c>
      <c r="D59" s="17" t="s">
        <v>0</v>
      </c>
      <c r="E59" s="13" t="s">
        <v>0</v>
      </c>
      <c r="F59" s="10"/>
      <c r="G59" s="5" t="s">
        <v>0</v>
      </c>
      <c r="H59" s="26"/>
      <c r="I59" s="4"/>
      <c r="J59" s="30"/>
      <c r="K59" s="4"/>
      <c r="L59" s="4"/>
      <c r="M59" s="4"/>
      <c r="N59" s="4"/>
      <c r="O59" s="4"/>
      <c r="P59" s="20"/>
      <c r="Q59" s="4"/>
      <c r="R59" s="4"/>
      <c r="S59" s="4"/>
      <c r="T59" s="4"/>
      <c r="U59" s="20"/>
      <c r="V59" s="4"/>
      <c r="W59" s="2"/>
      <c r="X59" s="22" t="s">
        <v>0</v>
      </c>
      <c r="Y59" s="24" t="s">
        <v>0</v>
      </c>
      <c r="Z59" s="29" t="s">
        <v>0</v>
      </c>
      <c r="AA59" s="2"/>
      <c r="AB59" s="5" t="s">
        <v>0</v>
      </c>
      <c r="AC59" s="5" t="s">
        <v>0</v>
      </c>
      <c r="AD59" s="5" t="s">
        <v>0</v>
      </c>
      <c r="AE59" s="18" t="s">
        <v>0</v>
      </c>
      <c r="AF59" s="23" t="s">
        <v>0</v>
      </c>
    </row>
    <row r="60" spans="2:32" x14ac:dyDescent="0.25">
      <c r="B60" s="7" t="s">
        <v>108</v>
      </c>
      <c r="C60" s="1" t="s">
        <v>108</v>
      </c>
      <c r="D60" s="6" t="s">
        <v>108</v>
      </c>
      <c r="E60" s="1" t="s">
        <v>108</v>
      </c>
      <c r="F60" s="1" t="s">
        <v>108</v>
      </c>
      <c r="G60" s="1" t="s">
        <v>108</v>
      </c>
      <c r="H60" s="1" t="s">
        <v>108</v>
      </c>
      <c r="I60" s="1" t="s">
        <v>108</v>
      </c>
      <c r="J60" s="1" t="s">
        <v>108</v>
      </c>
      <c r="K60" s="1" t="s">
        <v>108</v>
      </c>
      <c r="L60" s="1" t="s">
        <v>108</v>
      </c>
      <c r="M60" s="1" t="s">
        <v>108</v>
      </c>
      <c r="N60" s="1" t="s">
        <v>108</v>
      </c>
      <c r="O60" s="1" t="s">
        <v>108</v>
      </c>
      <c r="P60" s="1" t="s">
        <v>108</v>
      </c>
      <c r="Q60" s="1" t="s">
        <v>108</v>
      </c>
      <c r="R60" s="1" t="s">
        <v>108</v>
      </c>
      <c r="S60" s="1" t="s">
        <v>108</v>
      </c>
      <c r="T60" s="1" t="s">
        <v>108</v>
      </c>
      <c r="U60" s="1" t="s">
        <v>108</v>
      </c>
      <c r="V60" s="1" t="s">
        <v>108</v>
      </c>
      <c r="W60" s="1" t="s">
        <v>108</v>
      </c>
      <c r="X60" s="1" t="s">
        <v>108</v>
      </c>
      <c r="Y60" s="1" t="s">
        <v>108</v>
      </c>
      <c r="Z60" s="1" t="s">
        <v>108</v>
      </c>
      <c r="AA60" s="1" t="s">
        <v>108</v>
      </c>
      <c r="AB60" s="1" t="s">
        <v>108</v>
      </c>
      <c r="AC60" s="1" t="s">
        <v>108</v>
      </c>
      <c r="AD60" s="1" t="s">
        <v>108</v>
      </c>
      <c r="AE60" s="1" t="s">
        <v>108</v>
      </c>
      <c r="AF60" s="1" t="s">
        <v>108</v>
      </c>
    </row>
    <row r="61" spans="2:32" ht="41.4" x14ac:dyDescent="0.25">
      <c r="B61" s="14" t="s">
        <v>124</v>
      </c>
      <c r="C61" s="16" t="s">
        <v>114</v>
      </c>
      <c r="D61" s="15"/>
      <c r="E61" s="2"/>
      <c r="F61" s="2"/>
      <c r="G61" s="2"/>
      <c r="H61" s="2"/>
      <c r="I61" s="3">
        <f>SUM('GFAC_2021-Q3_SCDPT4'!SCDPT4_86BEGIN_7:'GFAC_2021-Q3_SCDPT4'!SCDPT4_86ENDIN_7)</f>
        <v>0</v>
      </c>
      <c r="J61" s="2"/>
      <c r="K61" s="3">
        <f>SUM('GFAC_2021-Q3_SCDPT4'!SCDPT4_86BEGIN_9:'GFAC_2021-Q3_SCDPT4'!SCDPT4_86ENDIN_9)</f>
        <v>0</v>
      </c>
      <c r="L61" s="3">
        <f>SUM('GFAC_2021-Q3_SCDPT4'!SCDPT4_86BEGIN_10:'GFAC_2021-Q3_SCDPT4'!SCDPT4_86ENDIN_10)</f>
        <v>0</v>
      </c>
      <c r="M61" s="3">
        <f>SUM('GFAC_2021-Q3_SCDPT4'!SCDPT4_86BEGIN_11:'GFAC_2021-Q3_SCDPT4'!SCDPT4_86ENDIN_11)</f>
        <v>0</v>
      </c>
      <c r="N61" s="3">
        <f>SUM('GFAC_2021-Q3_SCDPT4'!SCDPT4_86BEGIN_12:'GFAC_2021-Q3_SCDPT4'!SCDPT4_86ENDIN_12)</f>
        <v>0</v>
      </c>
      <c r="O61" s="3">
        <f>SUM('GFAC_2021-Q3_SCDPT4'!SCDPT4_86BEGIN_13:'GFAC_2021-Q3_SCDPT4'!SCDPT4_86ENDIN_13)</f>
        <v>0</v>
      </c>
      <c r="P61" s="3">
        <f>SUM('GFAC_2021-Q3_SCDPT4'!SCDPT4_86BEGIN_14:'GFAC_2021-Q3_SCDPT4'!SCDPT4_86ENDIN_14)</f>
        <v>0</v>
      </c>
      <c r="Q61" s="3">
        <f>SUM('GFAC_2021-Q3_SCDPT4'!SCDPT4_86BEGIN_15:'GFAC_2021-Q3_SCDPT4'!SCDPT4_86ENDIN_15)</f>
        <v>0</v>
      </c>
      <c r="R61" s="3">
        <f>SUM('GFAC_2021-Q3_SCDPT4'!SCDPT4_86BEGIN_16:'GFAC_2021-Q3_SCDPT4'!SCDPT4_86ENDIN_16)</f>
        <v>0</v>
      </c>
      <c r="S61" s="3">
        <f>SUM('GFAC_2021-Q3_SCDPT4'!SCDPT4_86BEGIN_17:'GFAC_2021-Q3_SCDPT4'!SCDPT4_86ENDIN_17)</f>
        <v>0</v>
      </c>
      <c r="T61" s="3">
        <f>SUM('GFAC_2021-Q3_SCDPT4'!SCDPT4_86BEGIN_18:'GFAC_2021-Q3_SCDPT4'!SCDPT4_86ENDIN_18)</f>
        <v>0</v>
      </c>
      <c r="U61" s="3">
        <f>SUM('GFAC_2021-Q3_SCDPT4'!SCDPT4_86BEGIN_19:'GFAC_2021-Q3_SCDPT4'!SCDPT4_86ENDIN_19)</f>
        <v>0</v>
      </c>
      <c r="V61" s="3">
        <f>SUM('GFAC_2021-Q3_SCDPT4'!SCDPT4_86BEGIN_20:'GFAC_2021-Q3_SCDPT4'!SCDPT4_86ENDIN_20)</f>
        <v>0</v>
      </c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 x14ac:dyDescent="0.25">
      <c r="B62" s="7" t="s">
        <v>108</v>
      </c>
      <c r="C62" s="1" t="s">
        <v>108</v>
      </c>
      <c r="D62" s="6" t="s">
        <v>108</v>
      </c>
      <c r="E62" s="1" t="s">
        <v>108</v>
      </c>
      <c r="F62" s="1" t="s">
        <v>108</v>
      </c>
      <c r="G62" s="1" t="s">
        <v>108</v>
      </c>
      <c r="H62" s="1" t="s">
        <v>108</v>
      </c>
      <c r="I62" s="1" t="s">
        <v>108</v>
      </c>
      <c r="J62" s="1" t="s">
        <v>108</v>
      </c>
      <c r="K62" s="1" t="s">
        <v>108</v>
      </c>
      <c r="L62" s="1" t="s">
        <v>108</v>
      </c>
      <c r="M62" s="1" t="s">
        <v>108</v>
      </c>
      <c r="N62" s="1" t="s">
        <v>108</v>
      </c>
      <c r="O62" s="1" t="s">
        <v>108</v>
      </c>
      <c r="P62" s="1" t="s">
        <v>108</v>
      </c>
      <c r="Q62" s="1" t="s">
        <v>108</v>
      </c>
      <c r="R62" s="1" t="s">
        <v>108</v>
      </c>
      <c r="S62" s="1" t="s">
        <v>108</v>
      </c>
      <c r="T62" s="1" t="s">
        <v>108</v>
      </c>
      <c r="U62" s="1" t="s">
        <v>108</v>
      </c>
      <c r="V62" s="1" t="s">
        <v>108</v>
      </c>
      <c r="W62" s="1" t="s">
        <v>108</v>
      </c>
      <c r="X62" s="1" t="s">
        <v>108</v>
      </c>
      <c r="Y62" s="1" t="s">
        <v>108</v>
      </c>
      <c r="Z62" s="1" t="s">
        <v>108</v>
      </c>
      <c r="AA62" s="1" t="s">
        <v>108</v>
      </c>
      <c r="AB62" s="1" t="s">
        <v>108</v>
      </c>
      <c r="AC62" s="1" t="s">
        <v>108</v>
      </c>
      <c r="AD62" s="1" t="s">
        <v>108</v>
      </c>
      <c r="AE62" s="1" t="s">
        <v>108</v>
      </c>
      <c r="AF62" s="1" t="s">
        <v>108</v>
      </c>
    </row>
    <row r="63" spans="2:32" x14ac:dyDescent="0.25">
      <c r="B63" s="19" t="s">
        <v>43</v>
      </c>
      <c r="C63" s="21" t="s">
        <v>152</v>
      </c>
      <c r="D63" s="17" t="s">
        <v>0</v>
      </c>
      <c r="E63" s="13" t="s">
        <v>0</v>
      </c>
      <c r="F63" s="10"/>
      <c r="G63" s="5" t="s">
        <v>0</v>
      </c>
      <c r="H63" s="26"/>
      <c r="I63" s="4"/>
      <c r="J63" s="30"/>
      <c r="K63" s="4"/>
      <c r="L63" s="4"/>
      <c r="M63" s="4"/>
      <c r="N63" s="4"/>
      <c r="O63" s="4"/>
      <c r="P63" s="20"/>
      <c r="Q63" s="4"/>
      <c r="R63" s="4"/>
      <c r="S63" s="4"/>
      <c r="T63" s="4"/>
      <c r="U63" s="20"/>
      <c r="V63" s="4"/>
      <c r="W63" s="2"/>
      <c r="X63" s="22" t="s">
        <v>0</v>
      </c>
      <c r="Y63" s="24" t="s">
        <v>0</v>
      </c>
      <c r="Z63" s="29" t="s">
        <v>0</v>
      </c>
      <c r="AA63" s="2"/>
      <c r="AB63" s="5" t="s">
        <v>0</v>
      </c>
      <c r="AC63" s="5" t="s">
        <v>0</v>
      </c>
      <c r="AD63" s="5" t="s">
        <v>0</v>
      </c>
      <c r="AE63" s="18" t="s">
        <v>0</v>
      </c>
      <c r="AF63" s="23" t="s">
        <v>0</v>
      </c>
    </row>
    <row r="64" spans="2:32" x14ac:dyDescent="0.25">
      <c r="B64" s="7" t="s">
        <v>108</v>
      </c>
      <c r="C64" s="1" t="s">
        <v>108</v>
      </c>
      <c r="D64" s="6" t="s">
        <v>108</v>
      </c>
      <c r="E64" s="1" t="s">
        <v>108</v>
      </c>
      <c r="F64" s="1" t="s">
        <v>108</v>
      </c>
      <c r="G64" s="1" t="s">
        <v>108</v>
      </c>
      <c r="H64" s="1" t="s">
        <v>108</v>
      </c>
      <c r="I64" s="1" t="s">
        <v>108</v>
      </c>
      <c r="J64" s="1" t="s">
        <v>108</v>
      </c>
      <c r="K64" s="1" t="s">
        <v>108</v>
      </c>
      <c r="L64" s="1" t="s">
        <v>108</v>
      </c>
      <c r="M64" s="1" t="s">
        <v>108</v>
      </c>
      <c r="N64" s="1" t="s">
        <v>108</v>
      </c>
      <c r="O64" s="1" t="s">
        <v>108</v>
      </c>
      <c r="P64" s="1" t="s">
        <v>108</v>
      </c>
      <c r="Q64" s="1" t="s">
        <v>108</v>
      </c>
      <c r="R64" s="1" t="s">
        <v>108</v>
      </c>
      <c r="S64" s="1" t="s">
        <v>108</v>
      </c>
      <c r="T64" s="1" t="s">
        <v>108</v>
      </c>
      <c r="U64" s="1" t="s">
        <v>108</v>
      </c>
      <c r="V64" s="1" t="s">
        <v>108</v>
      </c>
      <c r="W64" s="1" t="s">
        <v>108</v>
      </c>
      <c r="X64" s="1" t="s">
        <v>108</v>
      </c>
      <c r="Y64" s="1" t="s">
        <v>108</v>
      </c>
      <c r="Z64" s="1" t="s">
        <v>108</v>
      </c>
      <c r="AA64" s="1" t="s">
        <v>108</v>
      </c>
      <c r="AB64" s="1" t="s">
        <v>108</v>
      </c>
      <c r="AC64" s="1" t="s">
        <v>108</v>
      </c>
      <c r="AD64" s="1" t="s">
        <v>108</v>
      </c>
      <c r="AE64" s="1" t="s">
        <v>108</v>
      </c>
      <c r="AF64" s="1" t="s">
        <v>108</v>
      </c>
    </row>
    <row r="65" spans="2:32" ht="55.2" x14ac:dyDescent="0.25">
      <c r="B65" s="14" t="s">
        <v>104</v>
      </c>
      <c r="C65" s="16" t="s">
        <v>44</v>
      </c>
      <c r="D65" s="15"/>
      <c r="E65" s="2"/>
      <c r="F65" s="2"/>
      <c r="G65" s="2"/>
      <c r="H65" s="2"/>
      <c r="I65" s="3">
        <f>SUM('GFAC_2021-Q3_SCDPT4'!SCDPT4_87BEGIN_7:'GFAC_2021-Q3_SCDPT4'!SCDPT4_87ENDIN_7)</f>
        <v>0</v>
      </c>
      <c r="J65" s="2"/>
      <c r="K65" s="3">
        <f>SUM('GFAC_2021-Q3_SCDPT4'!SCDPT4_87BEGIN_9:'GFAC_2021-Q3_SCDPT4'!SCDPT4_87ENDIN_9)</f>
        <v>0</v>
      </c>
      <c r="L65" s="3">
        <f>SUM('GFAC_2021-Q3_SCDPT4'!SCDPT4_87BEGIN_10:'GFAC_2021-Q3_SCDPT4'!SCDPT4_87ENDIN_10)</f>
        <v>0</v>
      </c>
      <c r="M65" s="3">
        <f>SUM('GFAC_2021-Q3_SCDPT4'!SCDPT4_87BEGIN_11:'GFAC_2021-Q3_SCDPT4'!SCDPT4_87ENDIN_11)</f>
        <v>0</v>
      </c>
      <c r="N65" s="3">
        <f>SUM('GFAC_2021-Q3_SCDPT4'!SCDPT4_87BEGIN_12:'GFAC_2021-Q3_SCDPT4'!SCDPT4_87ENDIN_12)</f>
        <v>0</v>
      </c>
      <c r="O65" s="3">
        <f>SUM('GFAC_2021-Q3_SCDPT4'!SCDPT4_87BEGIN_13:'GFAC_2021-Q3_SCDPT4'!SCDPT4_87ENDIN_13)</f>
        <v>0</v>
      </c>
      <c r="P65" s="3">
        <f>SUM('GFAC_2021-Q3_SCDPT4'!SCDPT4_87BEGIN_14:'GFAC_2021-Q3_SCDPT4'!SCDPT4_87ENDIN_14)</f>
        <v>0</v>
      </c>
      <c r="Q65" s="3">
        <f>SUM('GFAC_2021-Q3_SCDPT4'!SCDPT4_87BEGIN_15:'GFAC_2021-Q3_SCDPT4'!SCDPT4_87ENDIN_15)</f>
        <v>0</v>
      </c>
      <c r="R65" s="3">
        <f>SUM('GFAC_2021-Q3_SCDPT4'!SCDPT4_87BEGIN_16:'GFAC_2021-Q3_SCDPT4'!SCDPT4_87ENDIN_16)</f>
        <v>0</v>
      </c>
      <c r="S65" s="3">
        <f>SUM('GFAC_2021-Q3_SCDPT4'!SCDPT4_87BEGIN_17:'GFAC_2021-Q3_SCDPT4'!SCDPT4_87ENDIN_17)</f>
        <v>0</v>
      </c>
      <c r="T65" s="3">
        <f>SUM('GFAC_2021-Q3_SCDPT4'!SCDPT4_87BEGIN_18:'GFAC_2021-Q3_SCDPT4'!SCDPT4_87ENDIN_18)</f>
        <v>0</v>
      </c>
      <c r="U65" s="3">
        <f>SUM('GFAC_2021-Q3_SCDPT4'!SCDPT4_87BEGIN_19:'GFAC_2021-Q3_SCDPT4'!SCDPT4_87ENDIN_19)</f>
        <v>0</v>
      </c>
      <c r="V65" s="3">
        <f>SUM('GFAC_2021-Q3_SCDPT4'!SCDPT4_87BEGIN_20:'GFAC_2021-Q3_SCDPT4'!SCDPT4_87ENDIN_20)</f>
        <v>0</v>
      </c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ht="27.6" x14ac:dyDescent="0.25">
      <c r="B66" s="14" t="s">
        <v>125</v>
      </c>
      <c r="C66" s="16" t="s">
        <v>129</v>
      </c>
      <c r="D66" s="15"/>
      <c r="E66" s="2"/>
      <c r="F66" s="2"/>
      <c r="G66" s="2"/>
      <c r="H66" s="2"/>
      <c r="I66" s="3">
        <f>'GFAC_2021-Q3_SCDPT4'!SCDPT4_8499999_7+'GFAC_2021-Q3_SCDPT4'!SCDPT4_8599999_7+'GFAC_2021-Q3_SCDPT4'!SCDPT4_8699999_7+'GFAC_2021-Q3_SCDPT4'!SCDPT4_8799999_7</f>
        <v>0</v>
      </c>
      <c r="J66" s="2"/>
      <c r="K66" s="3">
        <f>'GFAC_2021-Q3_SCDPT4'!SCDPT4_8499999_9+'GFAC_2021-Q3_SCDPT4'!SCDPT4_8599999_9+'GFAC_2021-Q3_SCDPT4'!SCDPT4_8699999_9+'GFAC_2021-Q3_SCDPT4'!SCDPT4_8799999_9</f>
        <v>0</v>
      </c>
      <c r="L66" s="3">
        <f>'GFAC_2021-Q3_SCDPT4'!SCDPT4_8499999_10+'GFAC_2021-Q3_SCDPT4'!SCDPT4_8599999_10+'GFAC_2021-Q3_SCDPT4'!SCDPT4_8699999_10+'GFAC_2021-Q3_SCDPT4'!SCDPT4_8799999_10</f>
        <v>0</v>
      </c>
      <c r="M66" s="3">
        <f>'GFAC_2021-Q3_SCDPT4'!SCDPT4_8499999_11+'GFAC_2021-Q3_SCDPT4'!SCDPT4_8599999_11+'GFAC_2021-Q3_SCDPT4'!SCDPT4_8699999_11+'GFAC_2021-Q3_SCDPT4'!SCDPT4_8799999_11</f>
        <v>0</v>
      </c>
      <c r="N66" s="3">
        <f>'GFAC_2021-Q3_SCDPT4'!SCDPT4_8499999_12+'GFAC_2021-Q3_SCDPT4'!SCDPT4_8599999_12+'GFAC_2021-Q3_SCDPT4'!SCDPT4_8699999_12+'GFAC_2021-Q3_SCDPT4'!SCDPT4_8799999_12</f>
        <v>0</v>
      </c>
      <c r="O66" s="3">
        <f>'GFAC_2021-Q3_SCDPT4'!SCDPT4_8499999_13+'GFAC_2021-Q3_SCDPT4'!SCDPT4_8599999_13+'GFAC_2021-Q3_SCDPT4'!SCDPT4_8699999_13+'GFAC_2021-Q3_SCDPT4'!SCDPT4_8799999_13</f>
        <v>0</v>
      </c>
      <c r="P66" s="3">
        <f>'GFAC_2021-Q3_SCDPT4'!SCDPT4_8499999_14+'GFAC_2021-Q3_SCDPT4'!SCDPT4_8599999_14+'GFAC_2021-Q3_SCDPT4'!SCDPT4_8699999_14+'GFAC_2021-Q3_SCDPT4'!SCDPT4_8799999_14</f>
        <v>0</v>
      </c>
      <c r="Q66" s="3">
        <f>'GFAC_2021-Q3_SCDPT4'!SCDPT4_8499999_15+'GFAC_2021-Q3_SCDPT4'!SCDPT4_8599999_15+'GFAC_2021-Q3_SCDPT4'!SCDPT4_8699999_15+'GFAC_2021-Q3_SCDPT4'!SCDPT4_8799999_15</f>
        <v>0</v>
      </c>
      <c r="R66" s="3">
        <f>'GFAC_2021-Q3_SCDPT4'!SCDPT4_8499999_16+'GFAC_2021-Q3_SCDPT4'!SCDPT4_8599999_16+'GFAC_2021-Q3_SCDPT4'!SCDPT4_8699999_16+'GFAC_2021-Q3_SCDPT4'!SCDPT4_8799999_16</f>
        <v>0</v>
      </c>
      <c r="S66" s="3">
        <f>'GFAC_2021-Q3_SCDPT4'!SCDPT4_8499999_17+'GFAC_2021-Q3_SCDPT4'!SCDPT4_8599999_17+'GFAC_2021-Q3_SCDPT4'!SCDPT4_8699999_17+'GFAC_2021-Q3_SCDPT4'!SCDPT4_8799999_17</f>
        <v>0</v>
      </c>
      <c r="T66" s="3">
        <f>'GFAC_2021-Q3_SCDPT4'!SCDPT4_8499999_18+'GFAC_2021-Q3_SCDPT4'!SCDPT4_8599999_18+'GFAC_2021-Q3_SCDPT4'!SCDPT4_8699999_18+'GFAC_2021-Q3_SCDPT4'!SCDPT4_8799999_18</f>
        <v>0</v>
      </c>
      <c r="U66" s="3">
        <f>'GFAC_2021-Q3_SCDPT4'!SCDPT4_8499999_19+'GFAC_2021-Q3_SCDPT4'!SCDPT4_8599999_19+'GFAC_2021-Q3_SCDPT4'!SCDPT4_8699999_19+'GFAC_2021-Q3_SCDPT4'!SCDPT4_8799999_19</f>
        <v>0</v>
      </c>
      <c r="V66" s="3">
        <f>'GFAC_2021-Q3_SCDPT4'!SCDPT4_8499999_20+'GFAC_2021-Q3_SCDPT4'!SCDPT4_8599999_20+'GFAC_2021-Q3_SCDPT4'!SCDPT4_8699999_20+'GFAC_2021-Q3_SCDPT4'!SCDPT4_8799999_20</f>
        <v>0</v>
      </c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ht="27.6" x14ac:dyDescent="0.25">
      <c r="B67" s="14" t="s">
        <v>168</v>
      </c>
      <c r="C67" s="16" t="s">
        <v>169</v>
      </c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 x14ac:dyDescent="0.25">
      <c r="B68" s="14" t="s">
        <v>45</v>
      </c>
      <c r="C68" s="16" t="s">
        <v>145</v>
      </c>
      <c r="D68" s="15"/>
      <c r="E68" s="2"/>
      <c r="F68" s="2"/>
      <c r="G68" s="2"/>
      <c r="H68" s="2"/>
      <c r="I68" s="12">
        <f>'GFAC_2021-Q3_SCDPT4'!SCDPT4_8999997_7</f>
        <v>0</v>
      </c>
      <c r="J68" s="2"/>
      <c r="K68" s="12">
        <f>'GFAC_2021-Q3_SCDPT4'!SCDPT4_8999997_9</f>
        <v>0</v>
      </c>
      <c r="L68" s="12">
        <f>'GFAC_2021-Q3_SCDPT4'!SCDPT4_8999997_10</f>
        <v>0</v>
      </c>
      <c r="M68" s="12">
        <f>'GFAC_2021-Q3_SCDPT4'!SCDPT4_8999997_11</f>
        <v>0</v>
      </c>
      <c r="N68" s="12">
        <f>'GFAC_2021-Q3_SCDPT4'!SCDPT4_8999997_12</f>
        <v>0</v>
      </c>
      <c r="O68" s="12">
        <f>'GFAC_2021-Q3_SCDPT4'!SCDPT4_8999997_13</f>
        <v>0</v>
      </c>
      <c r="P68" s="12">
        <f>'GFAC_2021-Q3_SCDPT4'!SCDPT4_8999997_14</f>
        <v>0</v>
      </c>
      <c r="Q68" s="12">
        <f>'GFAC_2021-Q3_SCDPT4'!SCDPT4_8999997_15</f>
        <v>0</v>
      </c>
      <c r="R68" s="12">
        <f>'GFAC_2021-Q3_SCDPT4'!SCDPT4_8999997_16</f>
        <v>0</v>
      </c>
      <c r="S68" s="12">
        <f>'GFAC_2021-Q3_SCDPT4'!SCDPT4_8999997_17</f>
        <v>0</v>
      </c>
      <c r="T68" s="12">
        <f>'GFAC_2021-Q3_SCDPT4'!SCDPT4_8999997_18</f>
        <v>0</v>
      </c>
      <c r="U68" s="12">
        <f>'GFAC_2021-Q3_SCDPT4'!SCDPT4_8999997_19</f>
        <v>0</v>
      </c>
      <c r="V68" s="12">
        <f>'GFAC_2021-Q3_SCDPT4'!SCDPT4_8999997_20</f>
        <v>0</v>
      </c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x14ac:dyDescent="0.25">
      <c r="B69" s="7" t="s">
        <v>108</v>
      </c>
      <c r="C69" s="1" t="s">
        <v>108</v>
      </c>
      <c r="D69" s="6" t="s">
        <v>108</v>
      </c>
      <c r="E69" s="1" t="s">
        <v>108</v>
      </c>
      <c r="F69" s="1" t="s">
        <v>108</v>
      </c>
      <c r="G69" s="1" t="s">
        <v>108</v>
      </c>
      <c r="H69" s="1" t="s">
        <v>108</v>
      </c>
      <c r="I69" s="1" t="s">
        <v>108</v>
      </c>
      <c r="J69" s="1" t="s">
        <v>108</v>
      </c>
      <c r="K69" s="1" t="s">
        <v>108</v>
      </c>
      <c r="L69" s="1" t="s">
        <v>108</v>
      </c>
      <c r="M69" s="1" t="s">
        <v>108</v>
      </c>
      <c r="N69" s="1" t="s">
        <v>108</v>
      </c>
      <c r="O69" s="1" t="s">
        <v>108</v>
      </c>
      <c r="P69" s="1" t="s">
        <v>108</v>
      </c>
      <c r="Q69" s="1" t="s">
        <v>108</v>
      </c>
      <c r="R69" s="1" t="s">
        <v>108</v>
      </c>
      <c r="S69" s="1" t="s">
        <v>108</v>
      </c>
      <c r="T69" s="1" t="s">
        <v>108</v>
      </c>
      <c r="U69" s="1" t="s">
        <v>108</v>
      </c>
      <c r="V69" s="1" t="s">
        <v>108</v>
      </c>
      <c r="W69" s="1" t="s">
        <v>108</v>
      </c>
      <c r="X69" s="1" t="s">
        <v>108</v>
      </c>
      <c r="Y69" s="1" t="s">
        <v>108</v>
      </c>
      <c r="Z69" s="1" t="s">
        <v>108</v>
      </c>
      <c r="AA69" s="1" t="s">
        <v>108</v>
      </c>
      <c r="AB69" s="1" t="s">
        <v>108</v>
      </c>
      <c r="AC69" s="1" t="s">
        <v>108</v>
      </c>
      <c r="AD69" s="1" t="s">
        <v>108</v>
      </c>
      <c r="AE69" s="1" t="s">
        <v>108</v>
      </c>
      <c r="AF69" s="1" t="s">
        <v>108</v>
      </c>
    </row>
    <row r="70" spans="2:32" x14ac:dyDescent="0.25">
      <c r="B70" s="19" t="s">
        <v>4</v>
      </c>
      <c r="C70" s="21" t="s">
        <v>152</v>
      </c>
      <c r="D70" s="17" t="s">
        <v>0</v>
      </c>
      <c r="E70" s="13" t="s">
        <v>0</v>
      </c>
      <c r="F70" s="10"/>
      <c r="G70" s="5" t="s">
        <v>0</v>
      </c>
      <c r="H70" s="26"/>
      <c r="I70" s="4"/>
      <c r="J70" s="2"/>
      <c r="K70" s="4"/>
      <c r="L70" s="4"/>
      <c r="M70" s="4"/>
      <c r="N70" s="4"/>
      <c r="O70" s="4"/>
      <c r="P70" s="20"/>
      <c r="Q70" s="4"/>
      <c r="R70" s="4"/>
      <c r="S70" s="4"/>
      <c r="T70" s="4"/>
      <c r="U70" s="20"/>
      <c r="V70" s="4"/>
      <c r="W70" s="2"/>
      <c r="X70" s="2"/>
      <c r="Y70" s="2"/>
      <c r="Z70" s="2"/>
      <c r="AA70" s="2"/>
      <c r="AB70" s="5" t="s">
        <v>0</v>
      </c>
      <c r="AC70" s="5" t="s">
        <v>0</v>
      </c>
      <c r="AD70" s="5" t="s">
        <v>0</v>
      </c>
      <c r="AE70" s="18" t="s">
        <v>0</v>
      </c>
      <c r="AF70" s="2"/>
    </row>
    <row r="71" spans="2:32" x14ac:dyDescent="0.25">
      <c r="B71" s="7" t="s">
        <v>108</v>
      </c>
      <c r="C71" s="1" t="s">
        <v>108</v>
      </c>
      <c r="D71" s="6" t="s">
        <v>108</v>
      </c>
      <c r="E71" s="1" t="s">
        <v>108</v>
      </c>
      <c r="F71" s="1" t="s">
        <v>108</v>
      </c>
      <c r="G71" s="1" t="s">
        <v>108</v>
      </c>
      <c r="H71" s="1" t="s">
        <v>108</v>
      </c>
      <c r="I71" s="1" t="s">
        <v>108</v>
      </c>
      <c r="J71" s="1" t="s">
        <v>108</v>
      </c>
      <c r="K71" s="1" t="s">
        <v>108</v>
      </c>
      <c r="L71" s="1" t="s">
        <v>108</v>
      </c>
      <c r="M71" s="1" t="s">
        <v>108</v>
      </c>
      <c r="N71" s="1" t="s">
        <v>108</v>
      </c>
      <c r="O71" s="1" t="s">
        <v>108</v>
      </c>
      <c r="P71" s="1" t="s">
        <v>108</v>
      </c>
      <c r="Q71" s="1" t="s">
        <v>108</v>
      </c>
      <c r="R71" s="1" t="s">
        <v>108</v>
      </c>
      <c r="S71" s="1" t="s">
        <v>108</v>
      </c>
      <c r="T71" s="1" t="s">
        <v>108</v>
      </c>
      <c r="U71" s="1" t="s">
        <v>108</v>
      </c>
      <c r="V71" s="1" t="s">
        <v>108</v>
      </c>
      <c r="W71" s="1" t="s">
        <v>108</v>
      </c>
      <c r="X71" s="1" t="s">
        <v>108</v>
      </c>
      <c r="Y71" s="1" t="s">
        <v>108</v>
      </c>
      <c r="Z71" s="1" t="s">
        <v>108</v>
      </c>
      <c r="AA71" s="1" t="s">
        <v>108</v>
      </c>
      <c r="AB71" s="1" t="s">
        <v>108</v>
      </c>
      <c r="AC71" s="1" t="s">
        <v>108</v>
      </c>
      <c r="AD71" s="1" t="s">
        <v>108</v>
      </c>
      <c r="AE71" s="1" t="s">
        <v>108</v>
      </c>
      <c r="AF71" s="1" t="s">
        <v>108</v>
      </c>
    </row>
    <row r="72" spans="2:32" ht="41.4" x14ac:dyDescent="0.25">
      <c r="B72" s="14" t="s">
        <v>75</v>
      </c>
      <c r="C72" s="16" t="s">
        <v>20</v>
      </c>
      <c r="D72" s="15"/>
      <c r="E72" s="2"/>
      <c r="F72" s="2"/>
      <c r="G72" s="2"/>
      <c r="H72" s="2"/>
      <c r="I72" s="3">
        <f>SUM('GFAC_2021-Q3_SCDPT4'!SCDPT4_90BEGIN_7:'GFAC_2021-Q3_SCDPT4'!SCDPT4_90ENDIN_7)</f>
        <v>0</v>
      </c>
      <c r="J72" s="2"/>
      <c r="K72" s="3">
        <f>SUM('GFAC_2021-Q3_SCDPT4'!SCDPT4_90BEGIN_9:'GFAC_2021-Q3_SCDPT4'!SCDPT4_90ENDIN_9)</f>
        <v>0</v>
      </c>
      <c r="L72" s="3">
        <f>SUM('GFAC_2021-Q3_SCDPT4'!SCDPT4_90BEGIN_10:'GFAC_2021-Q3_SCDPT4'!SCDPT4_90ENDIN_10)</f>
        <v>0</v>
      </c>
      <c r="M72" s="3">
        <f>SUM('GFAC_2021-Q3_SCDPT4'!SCDPT4_90BEGIN_11:'GFAC_2021-Q3_SCDPT4'!SCDPT4_90ENDIN_11)</f>
        <v>0</v>
      </c>
      <c r="N72" s="3">
        <f>SUM('GFAC_2021-Q3_SCDPT4'!SCDPT4_90BEGIN_12:'GFAC_2021-Q3_SCDPT4'!SCDPT4_90ENDIN_12)</f>
        <v>0</v>
      </c>
      <c r="O72" s="3">
        <f>SUM('GFAC_2021-Q3_SCDPT4'!SCDPT4_90BEGIN_13:'GFAC_2021-Q3_SCDPT4'!SCDPT4_90ENDIN_13)</f>
        <v>0</v>
      </c>
      <c r="P72" s="3">
        <f>SUM('GFAC_2021-Q3_SCDPT4'!SCDPT4_90BEGIN_14:'GFAC_2021-Q3_SCDPT4'!SCDPT4_90ENDIN_14)</f>
        <v>0</v>
      </c>
      <c r="Q72" s="3">
        <f>SUM('GFAC_2021-Q3_SCDPT4'!SCDPT4_90BEGIN_15:'GFAC_2021-Q3_SCDPT4'!SCDPT4_90ENDIN_15)</f>
        <v>0</v>
      </c>
      <c r="R72" s="3">
        <f>SUM('GFAC_2021-Q3_SCDPT4'!SCDPT4_90BEGIN_16:'GFAC_2021-Q3_SCDPT4'!SCDPT4_90ENDIN_16)</f>
        <v>0</v>
      </c>
      <c r="S72" s="3">
        <f>SUM('GFAC_2021-Q3_SCDPT4'!SCDPT4_90BEGIN_17:'GFAC_2021-Q3_SCDPT4'!SCDPT4_90ENDIN_17)</f>
        <v>0</v>
      </c>
      <c r="T72" s="3">
        <f>SUM('GFAC_2021-Q3_SCDPT4'!SCDPT4_90BEGIN_18:'GFAC_2021-Q3_SCDPT4'!SCDPT4_90ENDIN_18)</f>
        <v>0</v>
      </c>
      <c r="U72" s="3">
        <f>SUM('GFAC_2021-Q3_SCDPT4'!SCDPT4_90BEGIN_19:'GFAC_2021-Q3_SCDPT4'!SCDPT4_90ENDIN_19)</f>
        <v>0</v>
      </c>
      <c r="V72" s="3">
        <f>SUM('GFAC_2021-Q3_SCDPT4'!SCDPT4_90BEGIN_20:'GFAC_2021-Q3_SCDPT4'!SCDPT4_90ENDIN_20)</f>
        <v>0</v>
      </c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 x14ac:dyDescent="0.25">
      <c r="B73" s="7" t="s">
        <v>108</v>
      </c>
      <c r="C73" s="1" t="s">
        <v>108</v>
      </c>
      <c r="D73" s="6" t="s">
        <v>108</v>
      </c>
      <c r="E73" s="1" t="s">
        <v>108</v>
      </c>
      <c r="F73" s="1" t="s">
        <v>108</v>
      </c>
      <c r="G73" s="1" t="s">
        <v>108</v>
      </c>
      <c r="H73" s="1" t="s">
        <v>108</v>
      </c>
      <c r="I73" s="1" t="s">
        <v>108</v>
      </c>
      <c r="J73" s="1" t="s">
        <v>108</v>
      </c>
      <c r="K73" s="1" t="s">
        <v>108</v>
      </c>
      <c r="L73" s="1" t="s">
        <v>108</v>
      </c>
      <c r="M73" s="1" t="s">
        <v>108</v>
      </c>
      <c r="N73" s="1" t="s">
        <v>108</v>
      </c>
      <c r="O73" s="1" t="s">
        <v>108</v>
      </c>
      <c r="P73" s="1" t="s">
        <v>108</v>
      </c>
      <c r="Q73" s="1" t="s">
        <v>108</v>
      </c>
      <c r="R73" s="1" t="s">
        <v>108</v>
      </c>
      <c r="S73" s="1" t="s">
        <v>108</v>
      </c>
      <c r="T73" s="1" t="s">
        <v>108</v>
      </c>
      <c r="U73" s="1" t="s">
        <v>108</v>
      </c>
      <c r="V73" s="1" t="s">
        <v>108</v>
      </c>
      <c r="W73" s="1" t="s">
        <v>108</v>
      </c>
      <c r="X73" s="1" t="s">
        <v>108</v>
      </c>
      <c r="Y73" s="1" t="s">
        <v>108</v>
      </c>
      <c r="Z73" s="1" t="s">
        <v>108</v>
      </c>
      <c r="AA73" s="1" t="s">
        <v>108</v>
      </c>
      <c r="AB73" s="1" t="s">
        <v>108</v>
      </c>
      <c r="AC73" s="1" t="s">
        <v>108</v>
      </c>
      <c r="AD73" s="1" t="s">
        <v>108</v>
      </c>
      <c r="AE73" s="1" t="s">
        <v>108</v>
      </c>
      <c r="AF73" s="1" t="s">
        <v>108</v>
      </c>
    </row>
    <row r="74" spans="2:32" x14ac:dyDescent="0.25">
      <c r="B74" s="19" t="s">
        <v>158</v>
      </c>
      <c r="C74" s="21" t="s">
        <v>152</v>
      </c>
      <c r="D74" s="17" t="s">
        <v>0</v>
      </c>
      <c r="E74" s="13" t="s">
        <v>0</v>
      </c>
      <c r="F74" s="10"/>
      <c r="G74" s="5" t="s">
        <v>0</v>
      </c>
      <c r="H74" s="26"/>
      <c r="I74" s="4"/>
      <c r="J74" s="2"/>
      <c r="K74" s="4"/>
      <c r="L74" s="4"/>
      <c r="M74" s="4"/>
      <c r="N74" s="4"/>
      <c r="O74" s="4"/>
      <c r="P74" s="20"/>
      <c r="Q74" s="4"/>
      <c r="R74" s="4"/>
      <c r="S74" s="4"/>
      <c r="T74" s="4"/>
      <c r="U74" s="20"/>
      <c r="V74" s="4"/>
      <c r="W74" s="2"/>
      <c r="X74" s="2"/>
      <c r="Y74" s="2"/>
      <c r="Z74" s="2"/>
      <c r="AA74" s="2"/>
      <c r="AB74" s="5" t="s">
        <v>0</v>
      </c>
      <c r="AC74" s="5" t="s">
        <v>0</v>
      </c>
      <c r="AD74" s="5" t="s">
        <v>0</v>
      </c>
      <c r="AE74" s="18" t="s">
        <v>0</v>
      </c>
      <c r="AF74" s="2"/>
    </row>
    <row r="75" spans="2:32" x14ac:dyDescent="0.25">
      <c r="B75" s="7" t="s">
        <v>108</v>
      </c>
      <c r="C75" s="1" t="s">
        <v>108</v>
      </c>
      <c r="D75" s="6" t="s">
        <v>108</v>
      </c>
      <c r="E75" s="1" t="s">
        <v>108</v>
      </c>
      <c r="F75" s="1" t="s">
        <v>108</v>
      </c>
      <c r="G75" s="1" t="s">
        <v>108</v>
      </c>
      <c r="H75" s="1" t="s">
        <v>108</v>
      </c>
      <c r="I75" s="1" t="s">
        <v>108</v>
      </c>
      <c r="J75" s="1" t="s">
        <v>108</v>
      </c>
      <c r="K75" s="1" t="s">
        <v>108</v>
      </c>
      <c r="L75" s="1" t="s">
        <v>108</v>
      </c>
      <c r="M75" s="1" t="s">
        <v>108</v>
      </c>
      <c r="N75" s="1" t="s">
        <v>108</v>
      </c>
      <c r="O75" s="1" t="s">
        <v>108</v>
      </c>
      <c r="P75" s="1" t="s">
        <v>108</v>
      </c>
      <c r="Q75" s="1" t="s">
        <v>108</v>
      </c>
      <c r="R75" s="1" t="s">
        <v>108</v>
      </c>
      <c r="S75" s="1" t="s">
        <v>108</v>
      </c>
      <c r="T75" s="1" t="s">
        <v>108</v>
      </c>
      <c r="U75" s="1" t="s">
        <v>108</v>
      </c>
      <c r="V75" s="1" t="s">
        <v>108</v>
      </c>
      <c r="W75" s="1" t="s">
        <v>108</v>
      </c>
      <c r="X75" s="1" t="s">
        <v>108</v>
      </c>
      <c r="Y75" s="1" t="s">
        <v>108</v>
      </c>
      <c r="Z75" s="1" t="s">
        <v>108</v>
      </c>
      <c r="AA75" s="1" t="s">
        <v>108</v>
      </c>
      <c r="AB75" s="1" t="s">
        <v>108</v>
      </c>
      <c r="AC75" s="1" t="s">
        <v>108</v>
      </c>
      <c r="AD75" s="1" t="s">
        <v>108</v>
      </c>
      <c r="AE75" s="1" t="s">
        <v>108</v>
      </c>
      <c r="AF75" s="1" t="s">
        <v>108</v>
      </c>
    </row>
    <row r="76" spans="2:32" ht="41.4" x14ac:dyDescent="0.25">
      <c r="B76" s="14" t="s">
        <v>46</v>
      </c>
      <c r="C76" s="16" t="s">
        <v>115</v>
      </c>
      <c r="D76" s="15"/>
      <c r="E76" s="2"/>
      <c r="F76" s="2"/>
      <c r="G76" s="2"/>
      <c r="H76" s="2"/>
      <c r="I76" s="3">
        <f>SUM('GFAC_2021-Q3_SCDPT4'!SCDPT4_91BEGIN_7:'GFAC_2021-Q3_SCDPT4'!SCDPT4_91ENDIN_7)</f>
        <v>0</v>
      </c>
      <c r="J76" s="2"/>
      <c r="K76" s="3">
        <f>SUM('GFAC_2021-Q3_SCDPT4'!SCDPT4_91BEGIN_9:'GFAC_2021-Q3_SCDPT4'!SCDPT4_91ENDIN_9)</f>
        <v>0</v>
      </c>
      <c r="L76" s="3">
        <f>SUM('GFAC_2021-Q3_SCDPT4'!SCDPT4_91BEGIN_10:'GFAC_2021-Q3_SCDPT4'!SCDPT4_91ENDIN_10)</f>
        <v>0</v>
      </c>
      <c r="M76" s="3">
        <f>SUM('GFAC_2021-Q3_SCDPT4'!SCDPT4_91BEGIN_11:'GFAC_2021-Q3_SCDPT4'!SCDPT4_91ENDIN_11)</f>
        <v>0</v>
      </c>
      <c r="N76" s="3">
        <f>SUM('GFAC_2021-Q3_SCDPT4'!SCDPT4_91BEGIN_12:'GFAC_2021-Q3_SCDPT4'!SCDPT4_91ENDIN_12)</f>
        <v>0</v>
      </c>
      <c r="O76" s="3">
        <f>SUM('GFAC_2021-Q3_SCDPT4'!SCDPT4_91BEGIN_13:'GFAC_2021-Q3_SCDPT4'!SCDPT4_91ENDIN_13)</f>
        <v>0</v>
      </c>
      <c r="P76" s="3">
        <f>SUM('GFAC_2021-Q3_SCDPT4'!SCDPT4_91BEGIN_14:'GFAC_2021-Q3_SCDPT4'!SCDPT4_91ENDIN_14)</f>
        <v>0</v>
      </c>
      <c r="Q76" s="3">
        <f>SUM('GFAC_2021-Q3_SCDPT4'!SCDPT4_91BEGIN_15:'GFAC_2021-Q3_SCDPT4'!SCDPT4_91ENDIN_15)</f>
        <v>0</v>
      </c>
      <c r="R76" s="3">
        <f>SUM('GFAC_2021-Q3_SCDPT4'!SCDPT4_91BEGIN_16:'GFAC_2021-Q3_SCDPT4'!SCDPT4_91ENDIN_16)</f>
        <v>0</v>
      </c>
      <c r="S76" s="3">
        <f>SUM('GFAC_2021-Q3_SCDPT4'!SCDPT4_91BEGIN_17:'GFAC_2021-Q3_SCDPT4'!SCDPT4_91ENDIN_17)</f>
        <v>0</v>
      </c>
      <c r="T76" s="3">
        <f>SUM('GFAC_2021-Q3_SCDPT4'!SCDPT4_91BEGIN_18:'GFAC_2021-Q3_SCDPT4'!SCDPT4_91ENDIN_18)</f>
        <v>0</v>
      </c>
      <c r="U76" s="3">
        <f>SUM('GFAC_2021-Q3_SCDPT4'!SCDPT4_91BEGIN_19:'GFAC_2021-Q3_SCDPT4'!SCDPT4_91ENDIN_19)</f>
        <v>0</v>
      </c>
      <c r="V76" s="3">
        <f>SUM('GFAC_2021-Q3_SCDPT4'!SCDPT4_91BEGIN_20:'GFAC_2021-Q3_SCDPT4'!SCDPT4_91ENDIN_20)</f>
        <v>0</v>
      </c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 x14ac:dyDescent="0.25">
      <c r="B77" s="7" t="s">
        <v>108</v>
      </c>
      <c r="C77" s="1" t="s">
        <v>108</v>
      </c>
      <c r="D77" s="6" t="s">
        <v>108</v>
      </c>
      <c r="E77" s="1" t="s">
        <v>108</v>
      </c>
      <c r="F77" s="1" t="s">
        <v>108</v>
      </c>
      <c r="G77" s="1" t="s">
        <v>108</v>
      </c>
      <c r="H77" s="1" t="s">
        <v>108</v>
      </c>
      <c r="I77" s="1" t="s">
        <v>108</v>
      </c>
      <c r="J77" s="1" t="s">
        <v>108</v>
      </c>
      <c r="K77" s="1" t="s">
        <v>108</v>
      </c>
      <c r="L77" s="1" t="s">
        <v>108</v>
      </c>
      <c r="M77" s="1" t="s">
        <v>108</v>
      </c>
      <c r="N77" s="1" t="s">
        <v>108</v>
      </c>
      <c r="O77" s="1" t="s">
        <v>108</v>
      </c>
      <c r="P77" s="1" t="s">
        <v>108</v>
      </c>
      <c r="Q77" s="1" t="s">
        <v>108</v>
      </c>
      <c r="R77" s="1" t="s">
        <v>108</v>
      </c>
      <c r="S77" s="1" t="s">
        <v>108</v>
      </c>
      <c r="T77" s="1" t="s">
        <v>108</v>
      </c>
      <c r="U77" s="1" t="s">
        <v>108</v>
      </c>
      <c r="V77" s="1" t="s">
        <v>108</v>
      </c>
      <c r="W77" s="1" t="s">
        <v>108</v>
      </c>
      <c r="X77" s="1" t="s">
        <v>108</v>
      </c>
      <c r="Y77" s="1" t="s">
        <v>108</v>
      </c>
      <c r="Z77" s="1" t="s">
        <v>108</v>
      </c>
      <c r="AA77" s="1" t="s">
        <v>108</v>
      </c>
      <c r="AB77" s="1" t="s">
        <v>108</v>
      </c>
      <c r="AC77" s="1" t="s">
        <v>108</v>
      </c>
      <c r="AD77" s="1" t="s">
        <v>108</v>
      </c>
      <c r="AE77" s="1" t="s">
        <v>108</v>
      </c>
      <c r="AF77" s="1" t="s">
        <v>108</v>
      </c>
    </row>
    <row r="78" spans="2:32" x14ac:dyDescent="0.25">
      <c r="B78" s="19" t="s">
        <v>126</v>
      </c>
      <c r="C78" s="21" t="s">
        <v>152</v>
      </c>
      <c r="D78" s="17" t="s">
        <v>0</v>
      </c>
      <c r="E78" s="13" t="s">
        <v>0</v>
      </c>
      <c r="F78" s="10"/>
      <c r="G78" s="5" t="s">
        <v>0</v>
      </c>
      <c r="H78" s="26"/>
      <c r="I78" s="4"/>
      <c r="J78" s="2"/>
      <c r="K78" s="4"/>
      <c r="L78" s="4"/>
      <c r="M78" s="4"/>
      <c r="N78" s="4"/>
      <c r="O78" s="4"/>
      <c r="P78" s="20"/>
      <c r="Q78" s="4"/>
      <c r="R78" s="4"/>
      <c r="S78" s="4"/>
      <c r="T78" s="4"/>
      <c r="U78" s="20"/>
      <c r="V78" s="4"/>
      <c r="W78" s="2"/>
      <c r="X78" s="2"/>
      <c r="Y78" s="2"/>
      <c r="Z78" s="2"/>
      <c r="AA78" s="2"/>
      <c r="AB78" s="5" t="s">
        <v>0</v>
      </c>
      <c r="AC78" s="5" t="s">
        <v>0</v>
      </c>
      <c r="AD78" s="5" t="s">
        <v>0</v>
      </c>
      <c r="AE78" s="18" t="s">
        <v>0</v>
      </c>
      <c r="AF78" s="2"/>
    </row>
    <row r="79" spans="2:32" x14ac:dyDescent="0.25">
      <c r="B79" s="7" t="s">
        <v>108</v>
      </c>
      <c r="C79" s="1" t="s">
        <v>108</v>
      </c>
      <c r="D79" s="6" t="s">
        <v>108</v>
      </c>
      <c r="E79" s="1" t="s">
        <v>108</v>
      </c>
      <c r="F79" s="1" t="s">
        <v>108</v>
      </c>
      <c r="G79" s="1" t="s">
        <v>108</v>
      </c>
      <c r="H79" s="1" t="s">
        <v>108</v>
      </c>
      <c r="I79" s="1" t="s">
        <v>108</v>
      </c>
      <c r="J79" s="1" t="s">
        <v>108</v>
      </c>
      <c r="K79" s="1" t="s">
        <v>108</v>
      </c>
      <c r="L79" s="1" t="s">
        <v>108</v>
      </c>
      <c r="M79" s="1" t="s">
        <v>108</v>
      </c>
      <c r="N79" s="1" t="s">
        <v>108</v>
      </c>
      <c r="O79" s="1" t="s">
        <v>108</v>
      </c>
      <c r="P79" s="1" t="s">
        <v>108</v>
      </c>
      <c r="Q79" s="1" t="s">
        <v>108</v>
      </c>
      <c r="R79" s="1" t="s">
        <v>108</v>
      </c>
      <c r="S79" s="1" t="s">
        <v>108</v>
      </c>
      <c r="T79" s="1" t="s">
        <v>108</v>
      </c>
      <c r="U79" s="1" t="s">
        <v>108</v>
      </c>
      <c r="V79" s="1" t="s">
        <v>108</v>
      </c>
      <c r="W79" s="1" t="s">
        <v>108</v>
      </c>
      <c r="X79" s="1" t="s">
        <v>108</v>
      </c>
      <c r="Y79" s="1" t="s">
        <v>108</v>
      </c>
      <c r="Z79" s="1" t="s">
        <v>108</v>
      </c>
      <c r="AA79" s="1" t="s">
        <v>108</v>
      </c>
      <c r="AB79" s="1" t="s">
        <v>108</v>
      </c>
      <c r="AC79" s="1" t="s">
        <v>108</v>
      </c>
      <c r="AD79" s="1" t="s">
        <v>108</v>
      </c>
      <c r="AE79" s="1" t="s">
        <v>108</v>
      </c>
      <c r="AF79" s="1" t="s">
        <v>108</v>
      </c>
    </row>
    <row r="80" spans="2:32" ht="41.4" x14ac:dyDescent="0.25">
      <c r="B80" s="14" t="s">
        <v>5</v>
      </c>
      <c r="C80" s="16" t="s">
        <v>116</v>
      </c>
      <c r="D80" s="15"/>
      <c r="E80" s="2"/>
      <c r="F80" s="2"/>
      <c r="G80" s="2"/>
      <c r="H80" s="2"/>
      <c r="I80" s="3">
        <f>SUM('GFAC_2021-Q3_SCDPT4'!SCDPT4_92BEGIN_7:'GFAC_2021-Q3_SCDPT4'!SCDPT4_92ENDIN_7)</f>
        <v>0</v>
      </c>
      <c r="J80" s="2"/>
      <c r="K80" s="3">
        <f>SUM('GFAC_2021-Q3_SCDPT4'!SCDPT4_92BEGIN_9:'GFAC_2021-Q3_SCDPT4'!SCDPT4_92ENDIN_9)</f>
        <v>0</v>
      </c>
      <c r="L80" s="3">
        <f>SUM('GFAC_2021-Q3_SCDPT4'!SCDPT4_92BEGIN_10:'GFAC_2021-Q3_SCDPT4'!SCDPT4_92ENDIN_10)</f>
        <v>0</v>
      </c>
      <c r="M80" s="3">
        <f>SUM('GFAC_2021-Q3_SCDPT4'!SCDPT4_92BEGIN_11:'GFAC_2021-Q3_SCDPT4'!SCDPT4_92ENDIN_11)</f>
        <v>0</v>
      </c>
      <c r="N80" s="3">
        <f>SUM('GFAC_2021-Q3_SCDPT4'!SCDPT4_92BEGIN_12:'GFAC_2021-Q3_SCDPT4'!SCDPT4_92ENDIN_12)</f>
        <v>0</v>
      </c>
      <c r="O80" s="3">
        <f>SUM('GFAC_2021-Q3_SCDPT4'!SCDPT4_92BEGIN_13:'GFAC_2021-Q3_SCDPT4'!SCDPT4_92ENDIN_13)</f>
        <v>0</v>
      </c>
      <c r="P80" s="3">
        <f>SUM('GFAC_2021-Q3_SCDPT4'!SCDPT4_92BEGIN_14:'GFAC_2021-Q3_SCDPT4'!SCDPT4_92ENDIN_14)</f>
        <v>0</v>
      </c>
      <c r="Q80" s="3">
        <f>SUM('GFAC_2021-Q3_SCDPT4'!SCDPT4_92BEGIN_15:'GFAC_2021-Q3_SCDPT4'!SCDPT4_92ENDIN_15)</f>
        <v>0</v>
      </c>
      <c r="R80" s="3">
        <f>SUM('GFAC_2021-Q3_SCDPT4'!SCDPT4_92BEGIN_16:'GFAC_2021-Q3_SCDPT4'!SCDPT4_92ENDIN_16)</f>
        <v>0</v>
      </c>
      <c r="S80" s="3">
        <f>SUM('GFAC_2021-Q3_SCDPT4'!SCDPT4_92BEGIN_17:'GFAC_2021-Q3_SCDPT4'!SCDPT4_92ENDIN_17)</f>
        <v>0</v>
      </c>
      <c r="T80" s="3">
        <f>SUM('GFAC_2021-Q3_SCDPT4'!SCDPT4_92BEGIN_18:'GFAC_2021-Q3_SCDPT4'!SCDPT4_92ENDIN_18)</f>
        <v>0</v>
      </c>
      <c r="U80" s="3">
        <f>SUM('GFAC_2021-Q3_SCDPT4'!SCDPT4_92BEGIN_19:'GFAC_2021-Q3_SCDPT4'!SCDPT4_92ENDIN_19)</f>
        <v>0</v>
      </c>
      <c r="V80" s="3">
        <f>SUM('GFAC_2021-Q3_SCDPT4'!SCDPT4_92BEGIN_20:'GFAC_2021-Q3_SCDPT4'!SCDPT4_92ENDIN_20)</f>
        <v>0</v>
      </c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:32" x14ac:dyDescent="0.25">
      <c r="B81" s="7" t="s">
        <v>108</v>
      </c>
      <c r="C81" s="1" t="s">
        <v>108</v>
      </c>
      <c r="D81" s="6" t="s">
        <v>108</v>
      </c>
      <c r="E81" s="1" t="s">
        <v>108</v>
      </c>
      <c r="F81" s="1" t="s">
        <v>108</v>
      </c>
      <c r="G81" s="1" t="s">
        <v>108</v>
      </c>
      <c r="H81" s="1" t="s">
        <v>108</v>
      </c>
      <c r="I81" s="1" t="s">
        <v>108</v>
      </c>
      <c r="J81" s="1" t="s">
        <v>108</v>
      </c>
      <c r="K81" s="1" t="s">
        <v>108</v>
      </c>
      <c r="L81" s="1" t="s">
        <v>108</v>
      </c>
      <c r="M81" s="1" t="s">
        <v>108</v>
      </c>
      <c r="N81" s="1" t="s">
        <v>108</v>
      </c>
      <c r="O81" s="1" t="s">
        <v>108</v>
      </c>
      <c r="P81" s="1" t="s">
        <v>108</v>
      </c>
      <c r="Q81" s="1" t="s">
        <v>108</v>
      </c>
      <c r="R81" s="1" t="s">
        <v>108</v>
      </c>
      <c r="S81" s="1" t="s">
        <v>108</v>
      </c>
      <c r="T81" s="1" t="s">
        <v>108</v>
      </c>
      <c r="U81" s="1" t="s">
        <v>108</v>
      </c>
      <c r="V81" s="1" t="s">
        <v>108</v>
      </c>
      <c r="W81" s="1" t="s">
        <v>108</v>
      </c>
      <c r="X81" s="1" t="s">
        <v>108</v>
      </c>
      <c r="Y81" s="1" t="s">
        <v>108</v>
      </c>
      <c r="Z81" s="1" t="s">
        <v>108</v>
      </c>
      <c r="AA81" s="1" t="s">
        <v>108</v>
      </c>
      <c r="AB81" s="1" t="s">
        <v>108</v>
      </c>
      <c r="AC81" s="1" t="s">
        <v>108</v>
      </c>
      <c r="AD81" s="1" t="s">
        <v>108</v>
      </c>
      <c r="AE81" s="1" t="s">
        <v>108</v>
      </c>
      <c r="AF81" s="1" t="s">
        <v>108</v>
      </c>
    </row>
    <row r="82" spans="2:32" x14ac:dyDescent="0.25">
      <c r="B82" s="19" t="s">
        <v>94</v>
      </c>
      <c r="C82" s="21" t="s">
        <v>152</v>
      </c>
      <c r="D82" s="17" t="s">
        <v>0</v>
      </c>
      <c r="E82" s="13" t="s">
        <v>0</v>
      </c>
      <c r="F82" s="10"/>
      <c r="G82" s="5" t="s">
        <v>0</v>
      </c>
      <c r="H82" s="26"/>
      <c r="I82" s="4"/>
      <c r="J82" s="2"/>
      <c r="K82" s="4"/>
      <c r="L82" s="4"/>
      <c r="M82" s="4"/>
      <c r="N82" s="4"/>
      <c r="O82" s="4"/>
      <c r="P82" s="20"/>
      <c r="Q82" s="4"/>
      <c r="R82" s="4"/>
      <c r="S82" s="4"/>
      <c r="T82" s="4"/>
      <c r="U82" s="20"/>
      <c r="V82" s="4"/>
      <c r="W82" s="2"/>
      <c r="X82" s="2"/>
      <c r="Y82" s="2"/>
      <c r="Z82" s="2"/>
      <c r="AA82" s="2"/>
      <c r="AB82" s="5" t="s">
        <v>0</v>
      </c>
      <c r="AC82" s="5" t="s">
        <v>0</v>
      </c>
      <c r="AD82" s="5" t="s">
        <v>0</v>
      </c>
      <c r="AE82" s="18" t="s">
        <v>0</v>
      </c>
      <c r="AF82" s="2"/>
    </row>
    <row r="83" spans="2:32" x14ac:dyDescent="0.25">
      <c r="B83" s="7" t="s">
        <v>108</v>
      </c>
      <c r="C83" s="1" t="s">
        <v>108</v>
      </c>
      <c r="D83" s="6" t="s">
        <v>108</v>
      </c>
      <c r="E83" s="1" t="s">
        <v>108</v>
      </c>
      <c r="F83" s="1" t="s">
        <v>108</v>
      </c>
      <c r="G83" s="1" t="s">
        <v>108</v>
      </c>
      <c r="H83" s="1" t="s">
        <v>108</v>
      </c>
      <c r="I83" s="1" t="s">
        <v>108</v>
      </c>
      <c r="J83" s="1" t="s">
        <v>108</v>
      </c>
      <c r="K83" s="1" t="s">
        <v>108</v>
      </c>
      <c r="L83" s="1" t="s">
        <v>108</v>
      </c>
      <c r="M83" s="1" t="s">
        <v>108</v>
      </c>
      <c r="N83" s="1" t="s">
        <v>108</v>
      </c>
      <c r="O83" s="1" t="s">
        <v>108</v>
      </c>
      <c r="P83" s="1" t="s">
        <v>108</v>
      </c>
      <c r="Q83" s="1" t="s">
        <v>108</v>
      </c>
      <c r="R83" s="1" t="s">
        <v>108</v>
      </c>
      <c r="S83" s="1" t="s">
        <v>108</v>
      </c>
      <c r="T83" s="1" t="s">
        <v>108</v>
      </c>
      <c r="U83" s="1" t="s">
        <v>108</v>
      </c>
      <c r="V83" s="1" t="s">
        <v>108</v>
      </c>
      <c r="W83" s="1" t="s">
        <v>108</v>
      </c>
      <c r="X83" s="1" t="s">
        <v>108</v>
      </c>
      <c r="Y83" s="1" t="s">
        <v>108</v>
      </c>
      <c r="Z83" s="1" t="s">
        <v>108</v>
      </c>
      <c r="AA83" s="1" t="s">
        <v>108</v>
      </c>
      <c r="AB83" s="1" t="s">
        <v>108</v>
      </c>
      <c r="AC83" s="1" t="s">
        <v>108</v>
      </c>
      <c r="AD83" s="1" t="s">
        <v>108</v>
      </c>
      <c r="AE83" s="1" t="s">
        <v>108</v>
      </c>
      <c r="AF83" s="1" t="s">
        <v>108</v>
      </c>
    </row>
    <row r="84" spans="2:32" ht="41.4" x14ac:dyDescent="0.25">
      <c r="B84" s="14" t="s">
        <v>146</v>
      </c>
      <c r="C84" s="16" t="s">
        <v>139</v>
      </c>
      <c r="D84" s="15"/>
      <c r="E84" s="2"/>
      <c r="F84" s="2"/>
      <c r="G84" s="2"/>
      <c r="H84" s="2"/>
      <c r="I84" s="3">
        <f>SUM('GFAC_2021-Q3_SCDPT4'!SCDPT4_93BEGIN_7:'GFAC_2021-Q3_SCDPT4'!SCDPT4_93ENDIN_7)</f>
        <v>0</v>
      </c>
      <c r="J84" s="2"/>
      <c r="K84" s="3">
        <f>SUM('GFAC_2021-Q3_SCDPT4'!SCDPT4_93BEGIN_9:'GFAC_2021-Q3_SCDPT4'!SCDPT4_93ENDIN_9)</f>
        <v>0</v>
      </c>
      <c r="L84" s="3">
        <f>SUM('GFAC_2021-Q3_SCDPT4'!SCDPT4_93BEGIN_10:'GFAC_2021-Q3_SCDPT4'!SCDPT4_93ENDIN_10)</f>
        <v>0</v>
      </c>
      <c r="M84" s="3">
        <f>SUM('GFAC_2021-Q3_SCDPT4'!SCDPT4_93BEGIN_11:'GFAC_2021-Q3_SCDPT4'!SCDPT4_93ENDIN_11)</f>
        <v>0</v>
      </c>
      <c r="N84" s="3">
        <f>SUM('GFAC_2021-Q3_SCDPT4'!SCDPT4_93BEGIN_12:'GFAC_2021-Q3_SCDPT4'!SCDPT4_93ENDIN_12)</f>
        <v>0</v>
      </c>
      <c r="O84" s="3">
        <f>SUM('GFAC_2021-Q3_SCDPT4'!SCDPT4_93BEGIN_13:'GFAC_2021-Q3_SCDPT4'!SCDPT4_93ENDIN_13)</f>
        <v>0</v>
      </c>
      <c r="P84" s="3">
        <f>SUM('GFAC_2021-Q3_SCDPT4'!SCDPT4_93BEGIN_14:'GFAC_2021-Q3_SCDPT4'!SCDPT4_93ENDIN_14)</f>
        <v>0</v>
      </c>
      <c r="Q84" s="3">
        <f>SUM('GFAC_2021-Q3_SCDPT4'!SCDPT4_93BEGIN_15:'GFAC_2021-Q3_SCDPT4'!SCDPT4_93ENDIN_15)</f>
        <v>0</v>
      </c>
      <c r="R84" s="3">
        <f>SUM('GFAC_2021-Q3_SCDPT4'!SCDPT4_93BEGIN_16:'GFAC_2021-Q3_SCDPT4'!SCDPT4_93ENDIN_16)</f>
        <v>0</v>
      </c>
      <c r="S84" s="3">
        <f>SUM('GFAC_2021-Q3_SCDPT4'!SCDPT4_93BEGIN_17:'GFAC_2021-Q3_SCDPT4'!SCDPT4_93ENDIN_17)</f>
        <v>0</v>
      </c>
      <c r="T84" s="3">
        <f>SUM('GFAC_2021-Q3_SCDPT4'!SCDPT4_93BEGIN_18:'GFAC_2021-Q3_SCDPT4'!SCDPT4_93ENDIN_18)</f>
        <v>0</v>
      </c>
      <c r="U84" s="3">
        <f>SUM('GFAC_2021-Q3_SCDPT4'!SCDPT4_93BEGIN_19:'GFAC_2021-Q3_SCDPT4'!SCDPT4_93ENDIN_19)</f>
        <v>0</v>
      </c>
      <c r="V84" s="3">
        <f>SUM('GFAC_2021-Q3_SCDPT4'!SCDPT4_93BEGIN_20:'GFAC_2021-Q3_SCDPT4'!SCDPT4_93ENDIN_20)</f>
        <v>0</v>
      </c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:32" x14ac:dyDescent="0.25">
      <c r="B85" s="7" t="s">
        <v>108</v>
      </c>
      <c r="C85" s="1" t="s">
        <v>108</v>
      </c>
      <c r="D85" s="6" t="s">
        <v>108</v>
      </c>
      <c r="E85" s="1" t="s">
        <v>108</v>
      </c>
      <c r="F85" s="1" t="s">
        <v>108</v>
      </c>
      <c r="G85" s="1" t="s">
        <v>108</v>
      </c>
      <c r="H85" s="1" t="s">
        <v>108</v>
      </c>
      <c r="I85" s="1" t="s">
        <v>108</v>
      </c>
      <c r="J85" s="1" t="s">
        <v>108</v>
      </c>
      <c r="K85" s="1" t="s">
        <v>108</v>
      </c>
      <c r="L85" s="1" t="s">
        <v>108</v>
      </c>
      <c r="M85" s="1" t="s">
        <v>108</v>
      </c>
      <c r="N85" s="1" t="s">
        <v>108</v>
      </c>
      <c r="O85" s="1" t="s">
        <v>108</v>
      </c>
      <c r="P85" s="1" t="s">
        <v>108</v>
      </c>
      <c r="Q85" s="1" t="s">
        <v>108</v>
      </c>
      <c r="R85" s="1" t="s">
        <v>108</v>
      </c>
      <c r="S85" s="1" t="s">
        <v>108</v>
      </c>
      <c r="T85" s="1" t="s">
        <v>108</v>
      </c>
      <c r="U85" s="1" t="s">
        <v>108</v>
      </c>
      <c r="V85" s="1" t="s">
        <v>108</v>
      </c>
      <c r="W85" s="1" t="s">
        <v>108</v>
      </c>
      <c r="X85" s="1" t="s">
        <v>108</v>
      </c>
      <c r="Y85" s="1" t="s">
        <v>108</v>
      </c>
      <c r="Z85" s="1" t="s">
        <v>108</v>
      </c>
      <c r="AA85" s="1" t="s">
        <v>108</v>
      </c>
      <c r="AB85" s="1" t="s">
        <v>108</v>
      </c>
      <c r="AC85" s="1" t="s">
        <v>108</v>
      </c>
      <c r="AD85" s="1" t="s">
        <v>108</v>
      </c>
      <c r="AE85" s="1" t="s">
        <v>108</v>
      </c>
      <c r="AF85" s="1" t="s">
        <v>108</v>
      </c>
    </row>
    <row r="86" spans="2:32" x14ac:dyDescent="0.25">
      <c r="B86" s="19" t="s">
        <v>65</v>
      </c>
      <c r="C86" s="21" t="s">
        <v>152</v>
      </c>
      <c r="D86" s="17" t="s">
        <v>0</v>
      </c>
      <c r="E86" s="13" t="s">
        <v>0</v>
      </c>
      <c r="F86" s="10"/>
      <c r="G86" s="5" t="s">
        <v>0</v>
      </c>
      <c r="H86" s="26"/>
      <c r="I86" s="4"/>
      <c r="J86" s="2"/>
      <c r="K86" s="4"/>
      <c r="L86" s="4"/>
      <c r="M86" s="4"/>
      <c r="N86" s="4"/>
      <c r="O86" s="4"/>
      <c r="P86" s="20"/>
      <c r="Q86" s="4"/>
      <c r="R86" s="4"/>
      <c r="S86" s="4"/>
      <c r="T86" s="4"/>
      <c r="U86" s="20"/>
      <c r="V86" s="4"/>
      <c r="W86" s="2"/>
      <c r="X86" s="22" t="s">
        <v>0</v>
      </c>
      <c r="Y86" s="24" t="s">
        <v>0</v>
      </c>
      <c r="Z86" s="32" t="s">
        <v>0</v>
      </c>
      <c r="AA86" s="2"/>
      <c r="AB86" s="5" t="s">
        <v>0</v>
      </c>
      <c r="AC86" s="5" t="s">
        <v>0</v>
      </c>
      <c r="AD86" s="5" t="s">
        <v>0</v>
      </c>
      <c r="AE86" s="18" t="s">
        <v>0</v>
      </c>
      <c r="AF86" s="23" t="s">
        <v>0</v>
      </c>
    </row>
    <row r="87" spans="2:32" x14ac:dyDescent="0.25">
      <c r="B87" s="7" t="s">
        <v>108</v>
      </c>
      <c r="C87" s="1" t="s">
        <v>108</v>
      </c>
      <c r="D87" s="6" t="s">
        <v>108</v>
      </c>
      <c r="E87" s="1" t="s">
        <v>108</v>
      </c>
      <c r="F87" s="1" t="s">
        <v>108</v>
      </c>
      <c r="G87" s="1" t="s">
        <v>108</v>
      </c>
      <c r="H87" s="1" t="s">
        <v>108</v>
      </c>
      <c r="I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 t="s">
        <v>108</v>
      </c>
      <c r="O87" s="1" t="s">
        <v>108</v>
      </c>
      <c r="P87" s="1" t="s">
        <v>108</v>
      </c>
      <c r="Q87" s="1" t="s">
        <v>108</v>
      </c>
      <c r="R87" s="1" t="s">
        <v>108</v>
      </c>
      <c r="S87" s="1" t="s">
        <v>108</v>
      </c>
      <c r="T87" s="1" t="s">
        <v>108</v>
      </c>
      <c r="U87" s="1" t="s">
        <v>108</v>
      </c>
      <c r="V87" s="1" t="s">
        <v>108</v>
      </c>
      <c r="W87" s="1" t="s">
        <v>108</v>
      </c>
      <c r="X87" s="1" t="s">
        <v>108</v>
      </c>
      <c r="Y87" s="1" t="s">
        <v>108</v>
      </c>
      <c r="Z87" s="1" t="s">
        <v>108</v>
      </c>
      <c r="AA87" s="1" t="s">
        <v>108</v>
      </c>
      <c r="AB87" s="1" t="s">
        <v>108</v>
      </c>
      <c r="AC87" s="1" t="s">
        <v>108</v>
      </c>
      <c r="AD87" s="1" t="s">
        <v>108</v>
      </c>
      <c r="AE87" s="1" t="s">
        <v>108</v>
      </c>
      <c r="AF87" s="1" t="s">
        <v>108</v>
      </c>
    </row>
    <row r="88" spans="2:32" ht="27.6" x14ac:dyDescent="0.25">
      <c r="B88" s="14" t="s">
        <v>127</v>
      </c>
      <c r="C88" s="16" t="s">
        <v>117</v>
      </c>
      <c r="D88" s="15"/>
      <c r="E88" s="2"/>
      <c r="F88" s="2"/>
      <c r="G88" s="2"/>
      <c r="H88" s="2"/>
      <c r="I88" s="3">
        <f>SUM('GFAC_2021-Q3_SCDPT4'!SCDPT4_94BEGIN_7:'GFAC_2021-Q3_SCDPT4'!SCDPT4_94ENDIN_7)</f>
        <v>0</v>
      </c>
      <c r="J88" s="2"/>
      <c r="K88" s="3">
        <f>SUM('GFAC_2021-Q3_SCDPT4'!SCDPT4_94BEGIN_9:'GFAC_2021-Q3_SCDPT4'!SCDPT4_94ENDIN_9)</f>
        <v>0</v>
      </c>
      <c r="L88" s="3">
        <f>SUM('GFAC_2021-Q3_SCDPT4'!SCDPT4_94BEGIN_10:'GFAC_2021-Q3_SCDPT4'!SCDPT4_94ENDIN_10)</f>
        <v>0</v>
      </c>
      <c r="M88" s="3">
        <f>SUM('GFAC_2021-Q3_SCDPT4'!SCDPT4_94BEGIN_11:'GFAC_2021-Q3_SCDPT4'!SCDPT4_94ENDIN_11)</f>
        <v>0</v>
      </c>
      <c r="N88" s="3">
        <f>SUM('GFAC_2021-Q3_SCDPT4'!SCDPT4_94BEGIN_12:'GFAC_2021-Q3_SCDPT4'!SCDPT4_94ENDIN_12)</f>
        <v>0</v>
      </c>
      <c r="O88" s="3">
        <f>SUM('GFAC_2021-Q3_SCDPT4'!SCDPT4_94BEGIN_13:'GFAC_2021-Q3_SCDPT4'!SCDPT4_94ENDIN_13)</f>
        <v>0</v>
      </c>
      <c r="P88" s="3">
        <f>SUM('GFAC_2021-Q3_SCDPT4'!SCDPT4_94BEGIN_14:'GFAC_2021-Q3_SCDPT4'!SCDPT4_94ENDIN_14)</f>
        <v>0</v>
      </c>
      <c r="Q88" s="3">
        <f>SUM('GFAC_2021-Q3_SCDPT4'!SCDPT4_94BEGIN_15:'GFAC_2021-Q3_SCDPT4'!SCDPT4_94ENDIN_15)</f>
        <v>0</v>
      </c>
      <c r="R88" s="3">
        <f>SUM('GFAC_2021-Q3_SCDPT4'!SCDPT4_94BEGIN_16:'GFAC_2021-Q3_SCDPT4'!SCDPT4_94ENDIN_16)</f>
        <v>0</v>
      </c>
      <c r="S88" s="3">
        <f>SUM('GFAC_2021-Q3_SCDPT4'!SCDPT4_94BEGIN_17:'GFAC_2021-Q3_SCDPT4'!SCDPT4_94ENDIN_17)</f>
        <v>0</v>
      </c>
      <c r="T88" s="3">
        <f>SUM('GFAC_2021-Q3_SCDPT4'!SCDPT4_94BEGIN_18:'GFAC_2021-Q3_SCDPT4'!SCDPT4_94ENDIN_18)</f>
        <v>0</v>
      </c>
      <c r="U88" s="3">
        <f>SUM('GFAC_2021-Q3_SCDPT4'!SCDPT4_94BEGIN_19:'GFAC_2021-Q3_SCDPT4'!SCDPT4_94ENDIN_19)</f>
        <v>0</v>
      </c>
      <c r="V88" s="3">
        <f>SUM('GFAC_2021-Q3_SCDPT4'!SCDPT4_94BEGIN_20:'GFAC_2021-Q3_SCDPT4'!SCDPT4_94ENDIN_20)</f>
        <v>0</v>
      </c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 x14ac:dyDescent="0.25">
      <c r="B89" s="7" t="s">
        <v>108</v>
      </c>
      <c r="C89" s="1" t="s">
        <v>108</v>
      </c>
      <c r="D89" s="6" t="s">
        <v>108</v>
      </c>
      <c r="E89" s="1" t="s">
        <v>108</v>
      </c>
      <c r="F89" s="1" t="s">
        <v>108</v>
      </c>
      <c r="G89" s="1" t="s">
        <v>108</v>
      </c>
      <c r="H89" s="1" t="s">
        <v>108</v>
      </c>
      <c r="I89" s="1" t="s">
        <v>108</v>
      </c>
      <c r="J89" s="1" t="s">
        <v>108</v>
      </c>
      <c r="K89" s="1" t="s">
        <v>108</v>
      </c>
      <c r="L89" s="1" t="s">
        <v>108</v>
      </c>
      <c r="M89" s="1" t="s">
        <v>108</v>
      </c>
      <c r="N89" s="1" t="s">
        <v>108</v>
      </c>
      <c r="O89" s="1" t="s">
        <v>108</v>
      </c>
      <c r="P89" s="1" t="s">
        <v>108</v>
      </c>
      <c r="Q89" s="1" t="s">
        <v>108</v>
      </c>
      <c r="R89" s="1" t="s">
        <v>108</v>
      </c>
      <c r="S89" s="1" t="s">
        <v>108</v>
      </c>
      <c r="T89" s="1" t="s">
        <v>108</v>
      </c>
      <c r="U89" s="1" t="s">
        <v>108</v>
      </c>
      <c r="V89" s="1" t="s">
        <v>108</v>
      </c>
      <c r="W89" s="1" t="s">
        <v>108</v>
      </c>
      <c r="X89" s="1" t="s">
        <v>108</v>
      </c>
      <c r="Y89" s="1" t="s">
        <v>108</v>
      </c>
      <c r="Z89" s="1" t="s">
        <v>108</v>
      </c>
      <c r="AA89" s="1" t="s">
        <v>108</v>
      </c>
      <c r="AB89" s="1" t="s">
        <v>108</v>
      </c>
      <c r="AC89" s="1" t="s">
        <v>108</v>
      </c>
      <c r="AD89" s="1" t="s">
        <v>108</v>
      </c>
      <c r="AE89" s="1" t="s">
        <v>108</v>
      </c>
      <c r="AF89" s="1" t="s">
        <v>108</v>
      </c>
    </row>
    <row r="90" spans="2:32" x14ac:dyDescent="0.25">
      <c r="B90" s="19" t="s">
        <v>47</v>
      </c>
      <c r="C90" s="21" t="s">
        <v>152</v>
      </c>
      <c r="D90" s="17" t="s">
        <v>0</v>
      </c>
      <c r="E90" s="13" t="s">
        <v>0</v>
      </c>
      <c r="F90" s="10"/>
      <c r="G90" s="5" t="s">
        <v>0</v>
      </c>
      <c r="H90" s="26"/>
      <c r="I90" s="4"/>
      <c r="J90" s="2"/>
      <c r="K90" s="4"/>
      <c r="L90" s="4"/>
      <c r="M90" s="4"/>
      <c r="N90" s="4"/>
      <c r="O90" s="4"/>
      <c r="P90" s="20"/>
      <c r="Q90" s="4"/>
      <c r="R90" s="4"/>
      <c r="S90" s="4"/>
      <c r="T90" s="4"/>
      <c r="U90" s="20"/>
      <c r="V90" s="4"/>
      <c r="W90" s="2"/>
      <c r="X90" s="22" t="s">
        <v>0</v>
      </c>
      <c r="Y90" s="24" t="s">
        <v>0</v>
      </c>
      <c r="Z90" s="32" t="s">
        <v>0</v>
      </c>
      <c r="AA90" s="2"/>
      <c r="AB90" s="5" t="s">
        <v>0</v>
      </c>
      <c r="AC90" s="5" t="s">
        <v>0</v>
      </c>
      <c r="AD90" s="5" t="s">
        <v>0</v>
      </c>
      <c r="AE90" s="18" t="s">
        <v>0</v>
      </c>
      <c r="AF90" s="23" t="s">
        <v>0</v>
      </c>
    </row>
    <row r="91" spans="2:32" x14ac:dyDescent="0.25">
      <c r="B91" s="7" t="s">
        <v>108</v>
      </c>
      <c r="C91" s="1" t="s">
        <v>108</v>
      </c>
      <c r="D91" s="6" t="s">
        <v>108</v>
      </c>
      <c r="E91" s="1" t="s">
        <v>108</v>
      </c>
      <c r="F91" s="1" t="s">
        <v>108</v>
      </c>
      <c r="G91" s="1" t="s">
        <v>108</v>
      </c>
      <c r="H91" s="1" t="s">
        <v>108</v>
      </c>
      <c r="I91" s="1" t="s">
        <v>108</v>
      </c>
      <c r="J91" s="1" t="s">
        <v>108</v>
      </c>
      <c r="K91" s="1" t="s">
        <v>108</v>
      </c>
      <c r="L91" s="1" t="s">
        <v>108</v>
      </c>
      <c r="M91" s="1" t="s">
        <v>108</v>
      </c>
      <c r="N91" s="1" t="s">
        <v>108</v>
      </c>
      <c r="O91" s="1" t="s">
        <v>108</v>
      </c>
      <c r="P91" s="1" t="s">
        <v>108</v>
      </c>
      <c r="Q91" s="1" t="s">
        <v>108</v>
      </c>
      <c r="R91" s="1" t="s">
        <v>108</v>
      </c>
      <c r="S91" s="1" t="s">
        <v>108</v>
      </c>
      <c r="T91" s="1" t="s">
        <v>108</v>
      </c>
      <c r="U91" s="1" t="s">
        <v>108</v>
      </c>
      <c r="V91" s="1" t="s">
        <v>108</v>
      </c>
      <c r="W91" s="1" t="s">
        <v>108</v>
      </c>
      <c r="X91" s="1" t="s">
        <v>108</v>
      </c>
      <c r="Y91" s="1" t="s">
        <v>108</v>
      </c>
      <c r="Z91" s="1" t="s">
        <v>108</v>
      </c>
      <c r="AA91" s="1" t="s">
        <v>108</v>
      </c>
      <c r="AB91" s="1" t="s">
        <v>108</v>
      </c>
      <c r="AC91" s="1" t="s">
        <v>108</v>
      </c>
      <c r="AD91" s="1" t="s">
        <v>108</v>
      </c>
      <c r="AE91" s="1" t="s">
        <v>108</v>
      </c>
      <c r="AF91" s="1" t="s">
        <v>108</v>
      </c>
    </row>
    <row r="92" spans="2:32" ht="27.6" x14ac:dyDescent="0.25">
      <c r="B92" s="14" t="s">
        <v>95</v>
      </c>
      <c r="C92" s="16" t="s">
        <v>140</v>
      </c>
      <c r="D92" s="15"/>
      <c r="E92" s="2"/>
      <c r="F92" s="2"/>
      <c r="G92" s="2"/>
      <c r="H92" s="2"/>
      <c r="I92" s="3">
        <f>SUM('GFAC_2021-Q3_SCDPT4'!SCDPT4_95BEGIN_7:'GFAC_2021-Q3_SCDPT4'!SCDPT4_95ENDIN_7)</f>
        <v>0</v>
      </c>
      <c r="J92" s="2"/>
      <c r="K92" s="3">
        <f>SUM('GFAC_2021-Q3_SCDPT4'!SCDPT4_95BEGIN_9:'GFAC_2021-Q3_SCDPT4'!SCDPT4_95ENDIN_9)</f>
        <v>0</v>
      </c>
      <c r="L92" s="3">
        <f>SUM('GFAC_2021-Q3_SCDPT4'!SCDPT4_95BEGIN_10:'GFAC_2021-Q3_SCDPT4'!SCDPT4_95ENDIN_10)</f>
        <v>0</v>
      </c>
      <c r="M92" s="3">
        <f>SUM('GFAC_2021-Q3_SCDPT4'!SCDPT4_95BEGIN_11:'GFAC_2021-Q3_SCDPT4'!SCDPT4_95ENDIN_11)</f>
        <v>0</v>
      </c>
      <c r="N92" s="3">
        <f>SUM('GFAC_2021-Q3_SCDPT4'!SCDPT4_95BEGIN_12:'GFAC_2021-Q3_SCDPT4'!SCDPT4_95ENDIN_12)</f>
        <v>0</v>
      </c>
      <c r="O92" s="3">
        <f>SUM('GFAC_2021-Q3_SCDPT4'!SCDPT4_95BEGIN_13:'GFAC_2021-Q3_SCDPT4'!SCDPT4_95ENDIN_13)</f>
        <v>0</v>
      </c>
      <c r="P92" s="3">
        <f>SUM('GFAC_2021-Q3_SCDPT4'!SCDPT4_95BEGIN_14:'GFAC_2021-Q3_SCDPT4'!SCDPT4_95ENDIN_14)</f>
        <v>0</v>
      </c>
      <c r="Q92" s="3">
        <f>SUM('GFAC_2021-Q3_SCDPT4'!SCDPT4_95BEGIN_15:'GFAC_2021-Q3_SCDPT4'!SCDPT4_95ENDIN_15)</f>
        <v>0</v>
      </c>
      <c r="R92" s="3">
        <f>SUM('GFAC_2021-Q3_SCDPT4'!SCDPT4_95BEGIN_16:'GFAC_2021-Q3_SCDPT4'!SCDPT4_95ENDIN_16)</f>
        <v>0</v>
      </c>
      <c r="S92" s="3">
        <f>SUM('GFAC_2021-Q3_SCDPT4'!SCDPT4_95BEGIN_17:'GFAC_2021-Q3_SCDPT4'!SCDPT4_95ENDIN_17)</f>
        <v>0</v>
      </c>
      <c r="T92" s="3">
        <f>SUM('GFAC_2021-Q3_SCDPT4'!SCDPT4_95BEGIN_18:'GFAC_2021-Q3_SCDPT4'!SCDPT4_95ENDIN_18)</f>
        <v>0</v>
      </c>
      <c r="U92" s="3">
        <f>SUM('GFAC_2021-Q3_SCDPT4'!SCDPT4_95BEGIN_19:'GFAC_2021-Q3_SCDPT4'!SCDPT4_95ENDIN_19)</f>
        <v>0</v>
      </c>
      <c r="V92" s="3">
        <f>SUM('GFAC_2021-Q3_SCDPT4'!SCDPT4_95BEGIN_20:'GFAC_2021-Q3_SCDPT4'!SCDPT4_95ENDIN_20)</f>
        <v>0</v>
      </c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 x14ac:dyDescent="0.25">
      <c r="B93" s="7" t="s">
        <v>108</v>
      </c>
      <c r="C93" s="1" t="s">
        <v>108</v>
      </c>
      <c r="D93" s="6" t="s">
        <v>108</v>
      </c>
      <c r="E93" s="1" t="s">
        <v>108</v>
      </c>
      <c r="F93" s="1" t="s">
        <v>108</v>
      </c>
      <c r="G93" s="1" t="s">
        <v>108</v>
      </c>
      <c r="H93" s="1" t="s">
        <v>108</v>
      </c>
      <c r="I93" s="1" t="s">
        <v>108</v>
      </c>
      <c r="J93" s="1" t="s">
        <v>108</v>
      </c>
      <c r="K93" s="1" t="s">
        <v>108</v>
      </c>
      <c r="L93" s="1" t="s">
        <v>108</v>
      </c>
      <c r="M93" s="1" t="s">
        <v>108</v>
      </c>
      <c r="N93" s="1" t="s">
        <v>108</v>
      </c>
      <c r="O93" s="1" t="s">
        <v>108</v>
      </c>
      <c r="P93" s="1" t="s">
        <v>108</v>
      </c>
      <c r="Q93" s="1" t="s">
        <v>108</v>
      </c>
      <c r="R93" s="1" t="s">
        <v>108</v>
      </c>
      <c r="S93" s="1" t="s">
        <v>108</v>
      </c>
      <c r="T93" s="1" t="s">
        <v>108</v>
      </c>
      <c r="U93" s="1" t="s">
        <v>108</v>
      </c>
      <c r="V93" s="1" t="s">
        <v>108</v>
      </c>
      <c r="W93" s="1" t="s">
        <v>108</v>
      </c>
      <c r="X93" s="1" t="s">
        <v>108</v>
      </c>
      <c r="Y93" s="1" t="s">
        <v>108</v>
      </c>
      <c r="Z93" s="1" t="s">
        <v>108</v>
      </c>
      <c r="AA93" s="1" t="s">
        <v>108</v>
      </c>
      <c r="AB93" s="1" t="s">
        <v>108</v>
      </c>
      <c r="AC93" s="1" t="s">
        <v>108</v>
      </c>
      <c r="AD93" s="1" t="s">
        <v>108</v>
      </c>
      <c r="AE93" s="1" t="s">
        <v>108</v>
      </c>
      <c r="AF93" s="1" t="s">
        <v>108</v>
      </c>
    </row>
    <row r="94" spans="2:32" x14ac:dyDescent="0.25">
      <c r="B94" s="19" t="s">
        <v>6</v>
      </c>
      <c r="C94" s="21" t="s">
        <v>152</v>
      </c>
      <c r="D94" s="17" t="s">
        <v>0</v>
      </c>
      <c r="E94" s="13" t="s">
        <v>0</v>
      </c>
      <c r="F94" s="10"/>
      <c r="G94" s="5" t="s">
        <v>0</v>
      </c>
      <c r="H94" s="26"/>
      <c r="I94" s="4"/>
      <c r="J94" s="2"/>
      <c r="K94" s="4"/>
      <c r="L94" s="4"/>
      <c r="M94" s="4"/>
      <c r="N94" s="4"/>
      <c r="O94" s="4"/>
      <c r="P94" s="20"/>
      <c r="Q94" s="4"/>
      <c r="R94" s="4"/>
      <c r="S94" s="4"/>
      <c r="T94" s="4"/>
      <c r="U94" s="20"/>
      <c r="V94" s="4"/>
      <c r="W94" s="2"/>
      <c r="X94" s="22" t="s">
        <v>0</v>
      </c>
      <c r="Y94" s="24" t="s">
        <v>0</v>
      </c>
      <c r="Z94" s="32" t="s">
        <v>0</v>
      </c>
      <c r="AA94" s="2"/>
      <c r="AB94" s="5" t="s">
        <v>0</v>
      </c>
      <c r="AC94" s="5" t="s">
        <v>0</v>
      </c>
      <c r="AD94" s="5" t="s">
        <v>0</v>
      </c>
      <c r="AE94" s="18" t="s">
        <v>0</v>
      </c>
      <c r="AF94" s="23" t="s">
        <v>0</v>
      </c>
    </row>
    <row r="95" spans="2:32" x14ac:dyDescent="0.25">
      <c r="B95" s="7" t="s">
        <v>108</v>
      </c>
      <c r="C95" s="1" t="s">
        <v>108</v>
      </c>
      <c r="D95" s="6" t="s">
        <v>108</v>
      </c>
      <c r="E95" s="1" t="s">
        <v>108</v>
      </c>
      <c r="F95" s="1" t="s">
        <v>108</v>
      </c>
      <c r="G95" s="1" t="s">
        <v>108</v>
      </c>
      <c r="H95" s="1" t="s">
        <v>108</v>
      </c>
      <c r="I95" s="1" t="s">
        <v>108</v>
      </c>
      <c r="J95" s="1" t="s">
        <v>108</v>
      </c>
      <c r="K95" s="1" t="s">
        <v>108</v>
      </c>
      <c r="L95" s="1" t="s">
        <v>108</v>
      </c>
      <c r="M95" s="1" t="s">
        <v>108</v>
      </c>
      <c r="N95" s="1" t="s">
        <v>108</v>
      </c>
      <c r="O95" s="1" t="s">
        <v>108</v>
      </c>
      <c r="P95" s="1" t="s">
        <v>108</v>
      </c>
      <c r="Q95" s="1" t="s">
        <v>108</v>
      </c>
      <c r="R95" s="1" t="s">
        <v>108</v>
      </c>
      <c r="S95" s="1" t="s">
        <v>108</v>
      </c>
      <c r="T95" s="1" t="s">
        <v>108</v>
      </c>
      <c r="U95" s="1" t="s">
        <v>108</v>
      </c>
      <c r="V95" s="1" t="s">
        <v>108</v>
      </c>
      <c r="W95" s="1" t="s">
        <v>108</v>
      </c>
      <c r="X95" s="1" t="s">
        <v>108</v>
      </c>
      <c r="Y95" s="1" t="s">
        <v>108</v>
      </c>
      <c r="Z95" s="1" t="s">
        <v>108</v>
      </c>
      <c r="AA95" s="1" t="s">
        <v>108</v>
      </c>
      <c r="AB95" s="1" t="s">
        <v>108</v>
      </c>
      <c r="AC95" s="1" t="s">
        <v>108</v>
      </c>
      <c r="AD95" s="1" t="s">
        <v>108</v>
      </c>
      <c r="AE95" s="1" t="s">
        <v>108</v>
      </c>
      <c r="AF95" s="1" t="s">
        <v>108</v>
      </c>
    </row>
    <row r="96" spans="2:32" x14ac:dyDescent="0.25">
      <c r="B96" s="14" t="s">
        <v>66</v>
      </c>
      <c r="C96" s="16" t="s">
        <v>76</v>
      </c>
      <c r="D96" s="15"/>
      <c r="E96" s="2"/>
      <c r="F96" s="2"/>
      <c r="G96" s="2"/>
      <c r="H96" s="2"/>
      <c r="I96" s="3">
        <f>SUM('GFAC_2021-Q3_SCDPT4'!SCDPT4_96BEGIN_7:'GFAC_2021-Q3_SCDPT4'!SCDPT4_96ENDIN_7)</f>
        <v>0</v>
      </c>
      <c r="J96" s="2"/>
      <c r="K96" s="3">
        <f>SUM('GFAC_2021-Q3_SCDPT4'!SCDPT4_96BEGIN_9:'GFAC_2021-Q3_SCDPT4'!SCDPT4_96ENDIN_9)</f>
        <v>0</v>
      </c>
      <c r="L96" s="3">
        <f>SUM('GFAC_2021-Q3_SCDPT4'!SCDPT4_96BEGIN_10:'GFAC_2021-Q3_SCDPT4'!SCDPT4_96ENDIN_10)</f>
        <v>0</v>
      </c>
      <c r="M96" s="3">
        <f>SUM('GFAC_2021-Q3_SCDPT4'!SCDPT4_96BEGIN_11:'GFAC_2021-Q3_SCDPT4'!SCDPT4_96ENDIN_11)</f>
        <v>0</v>
      </c>
      <c r="N96" s="3">
        <f>SUM('GFAC_2021-Q3_SCDPT4'!SCDPT4_96BEGIN_12:'GFAC_2021-Q3_SCDPT4'!SCDPT4_96ENDIN_12)</f>
        <v>0</v>
      </c>
      <c r="O96" s="3">
        <f>SUM('GFAC_2021-Q3_SCDPT4'!SCDPT4_96BEGIN_13:'GFAC_2021-Q3_SCDPT4'!SCDPT4_96ENDIN_13)</f>
        <v>0</v>
      </c>
      <c r="P96" s="3">
        <f>SUM('GFAC_2021-Q3_SCDPT4'!SCDPT4_96BEGIN_14:'GFAC_2021-Q3_SCDPT4'!SCDPT4_96ENDIN_14)</f>
        <v>0</v>
      </c>
      <c r="Q96" s="3">
        <f>SUM('GFAC_2021-Q3_SCDPT4'!SCDPT4_96BEGIN_15:'GFAC_2021-Q3_SCDPT4'!SCDPT4_96ENDIN_15)</f>
        <v>0</v>
      </c>
      <c r="R96" s="3">
        <f>SUM('GFAC_2021-Q3_SCDPT4'!SCDPT4_96BEGIN_16:'GFAC_2021-Q3_SCDPT4'!SCDPT4_96ENDIN_16)</f>
        <v>0</v>
      </c>
      <c r="S96" s="3">
        <f>SUM('GFAC_2021-Q3_SCDPT4'!SCDPT4_96BEGIN_17:'GFAC_2021-Q3_SCDPT4'!SCDPT4_96ENDIN_17)</f>
        <v>0</v>
      </c>
      <c r="T96" s="3">
        <f>SUM('GFAC_2021-Q3_SCDPT4'!SCDPT4_96BEGIN_18:'GFAC_2021-Q3_SCDPT4'!SCDPT4_96ENDIN_18)</f>
        <v>0</v>
      </c>
      <c r="U96" s="3">
        <f>SUM('GFAC_2021-Q3_SCDPT4'!SCDPT4_96BEGIN_19:'GFAC_2021-Q3_SCDPT4'!SCDPT4_96ENDIN_19)</f>
        <v>0</v>
      </c>
      <c r="V96" s="3">
        <f>SUM('GFAC_2021-Q3_SCDPT4'!SCDPT4_96BEGIN_20:'GFAC_2021-Q3_SCDPT4'!SCDPT4_96ENDIN_20)</f>
        <v>0</v>
      </c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 ht="27.6" x14ac:dyDescent="0.25">
      <c r="B97" s="14" t="s">
        <v>118</v>
      </c>
      <c r="C97" s="16" t="s">
        <v>142</v>
      </c>
      <c r="D97" s="15"/>
      <c r="E97" s="2"/>
      <c r="F97" s="2"/>
      <c r="G97" s="2"/>
      <c r="H97" s="2"/>
      <c r="I97" s="3">
        <f>'GFAC_2021-Q3_SCDPT4'!SCDPT4_9099999_7+'GFAC_2021-Q3_SCDPT4'!SCDPT4_9199999_7+'GFAC_2021-Q3_SCDPT4'!SCDPT4_9299999_7+'GFAC_2021-Q3_SCDPT4'!SCDPT4_9399999_7+'GFAC_2021-Q3_SCDPT4'!SCDPT4_9499999_7+'GFAC_2021-Q3_SCDPT4'!SCDPT4_9599999_7+'GFAC_2021-Q3_SCDPT4'!SCDPT4_9699999_7</f>
        <v>0</v>
      </c>
      <c r="J97" s="2"/>
      <c r="K97" s="3">
        <f>'GFAC_2021-Q3_SCDPT4'!SCDPT4_9099999_9+'GFAC_2021-Q3_SCDPT4'!SCDPT4_9199999_9+'GFAC_2021-Q3_SCDPT4'!SCDPT4_9299999_9+'GFAC_2021-Q3_SCDPT4'!SCDPT4_9399999_9+'GFAC_2021-Q3_SCDPT4'!SCDPT4_9499999_9+'GFAC_2021-Q3_SCDPT4'!SCDPT4_9599999_9+'GFAC_2021-Q3_SCDPT4'!SCDPT4_9699999_9</f>
        <v>0</v>
      </c>
      <c r="L97" s="3">
        <f>'GFAC_2021-Q3_SCDPT4'!SCDPT4_9099999_10+'GFAC_2021-Q3_SCDPT4'!SCDPT4_9199999_10+'GFAC_2021-Q3_SCDPT4'!SCDPT4_9299999_10+'GFAC_2021-Q3_SCDPT4'!SCDPT4_9399999_10+'GFAC_2021-Q3_SCDPT4'!SCDPT4_9499999_10+'GFAC_2021-Q3_SCDPT4'!SCDPT4_9599999_10+'GFAC_2021-Q3_SCDPT4'!SCDPT4_9699999_10</f>
        <v>0</v>
      </c>
      <c r="M97" s="3">
        <f>'GFAC_2021-Q3_SCDPT4'!SCDPT4_9099999_11+'GFAC_2021-Q3_SCDPT4'!SCDPT4_9199999_11+'GFAC_2021-Q3_SCDPT4'!SCDPT4_9299999_11+'GFAC_2021-Q3_SCDPT4'!SCDPT4_9399999_11+'GFAC_2021-Q3_SCDPT4'!SCDPT4_9499999_11+'GFAC_2021-Q3_SCDPT4'!SCDPT4_9599999_11+'GFAC_2021-Q3_SCDPT4'!SCDPT4_9699999_11</f>
        <v>0</v>
      </c>
      <c r="N97" s="3">
        <f>'GFAC_2021-Q3_SCDPT4'!SCDPT4_9099999_12+'GFAC_2021-Q3_SCDPT4'!SCDPT4_9199999_12+'GFAC_2021-Q3_SCDPT4'!SCDPT4_9299999_12+'GFAC_2021-Q3_SCDPT4'!SCDPT4_9399999_12+'GFAC_2021-Q3_SCDPT4'!SCDPT4_9499999_12+'GFAC_2021-Q3_SCDPT4'!SCDPT4_9599999_12+'GFAC_2021-Q3_SCDPT4'!SCDPT4_9699999_12</f>
        <v>0</v>
      </c>
      <c r="O97" s="3">
        <f>'GFAC_2021-Q3_SCDPT4'!SCDPT4_9099999_13+'GFAC_2021-Q3_SCDPT4'!SCDPT4_9199999_13+'GFAC_2021-Q3_SCDPT4'!SCDPT4_9299999_13+'GFAC_2021-Q3_SCDPT4'!SCDPT4_9399999_13+'GFAC_2021-Q3_SCDPT4'!SCDPT4_9499999_13+'GFAC_2021-Q3_SCDPT4'!SCDPT4_9599999_13+'GFAC_2021-Q3_SCDPT4'!SCDPT4_9699999_13</f>
        <v>0</v>
      </c>
      <c r="P97" s="3">
        <f>'GFAC_2021-Q3_SCDPT4'!SCDPT4_9099999_14+'GFAC_2021-Q3_SCDPT4'!SCDPT4_9199999_14+'GFAC_2021-Q3_SCDPT4'!SCDPT4_9299999_14+'GFAC_2021-Q3_SCDPT4'!SCDPT4_9399999_14+'GFAC_2021-Q3_SCDPT4'!SCDPT4_9499999_14+'GFAC_2021-Q3_SCDPT4'!SCDPT4_9599999_14+'GFAC_2021-Q3_SCDPT4'!SCDPT4_9699999_14</f>
        <v>0</v>
      </c>
      <c r="Q97" s="3">
        <f>'GFAC_2021-Q3_SCDPT4'!SCDPT4_9099999_15+'GFAC_2021-Q3_SCDPT4'!SCDPT4_9199999_15+'GFAC_2021-Q3_SCDPT4'!SCDPT4_9299999_15+'GFAC_2021-Q3_SCDPT4'!SCDPT4_9399999_15+'GFAC_2021-Q3_SCDPT4'!SCDPT4_9499999_15+'GFAC_2021-Q3_SCDPT4'!SCDPT4_9599999_15+'GFAC_2021-Q3_SCDPT4'!SCDPT4_9699999_15</f>
        <v>0</v>
      </c>
      <c r="R97" s="3">
        <f>'GFAC_2021-Q3_SCDPT4'!SCDPT4_9099999_16+'GFAC_2021-Q3_SCDPT4'!SCDPT4_9199999_16+'GFAC_2021-Q3_SCDPT4'!SCDPT4_9299999_16+'GFAC_2021-Q3_SCDPT4'!SCDPT4_9399999_16+'GFAC_2021-Q3_SCDPT4'!SCDPT4_9499999_16+'GFAC_2021-Q3_SCDPT4'!SCDPT4_9599999_16+'GFAC_2021-Q3_SCDPT4'!SCDPT4_9699999_16</f>
        <v>0</v>
      </c>
      <c r="S97" s="3">
        <f>'GFAC_2021-Q3_SCDPT4'!SCDPT4_9099999_17+'GFAC_2021-Q3_SCDPT4'!SCDPT4_9199999_17+'GFAC_2021-Q3_SCDPT4'!SCDPT4_9299999_17+'GFAC_2021-Q3_SCDPT4'!SCDPT4_9399999_17+'GFAC_2021-Q3_SCDPT4'!SCDPT4_9499999_17+'GFAC_2021-Q3_SCDPT4'!SCDPT4_9599999_17+'GFAC_2021-Q3_SCDPT4'!SCDPT4_9699999_17</f>
        <v>0</v>
      </c>
      <c r="T97" s="3">
        <f>'GFAC_2021-Q3_SCDPT4'!SCDPT4_9099999_18+'GFAC_2021-Q3_SCDPT4'!SCDPT4_9199999_18+'GFAC_2021-Q3_SCDPT4'!SCDPT4_9299999_18+'GFAC_2021-Q3_SCDPT4'!SCDPT4_9399999_18+'GFAC_2021-Q3_SCDPT4'!SCDPT4_9499999_18+'GFAC_2021-Q3_SCDPT4'!SCDPT4_9599999_18+'GFAC_2021-Q3_SCDPT4'!SCDPT4_9699999_18</f>
        <v>0</v>
      </c>
      <c r="U97" s="3">
        <f>'GFAC_2021-Q3_SCDPT4'!SCDPT4_9099999_19+'GFAC_2021-Q3_SCDPT4'!SCDPT4_9199999_19+'GFAC_2021-Q3_SCDPT4'!SCDPT4_9299999_19+'GFAC_2021-Q3_SCDPT4'!SCDPT4_9399999_19+'GFAC_2021-Q3_SCDPT4'!SCDPT4_9499999_19+'GFAC_2021-Q3_SCDPT4'!SCDPT4_9599999_19+'GFAC_2021-Q3_SCDPT4'!SCDPT4_9699999_19</f>
        <v>0</v>
      </c>
      <c r="V97" s="3">
        <f>'GFAC_2021-Q3_SCDPT4'!SCDPT4_9099999_20+'GFAC_2021-Q3_SCDPT4'!SCDPT4_9199999_20+'GFAC_2021-Q3_SCDPT4'!SCDPT4_9299999_20+'GFAC_2021-Q3_SCDPT4'!SCDPT4_9399999_20+'GFAC_2021-Q3_SCDPT4'!SCDPT4_9499999_20+'GFAC_2021-Q3_SCDPT4'!SCDPT4_9599999_20+'GFAC_2021-Q3_SCDPT4'!SCDPT4_9699999_20</f>
        <v>0</v>
      </c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 ht="27.6" x14ac:dyDescent="0.25">
      <c r="B98" s="14" t="s">
        <v>159</v>
      </c>
      <c r="C98" s="16" t="s">
        <v>7</v>
      </c>
      <c r="D98" s="1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 x14ac:dyDescent="0.25">
      <c r="B99" s="14" t="s">
        <v>30</v>
      </c>
      <c r="C99" s="16" t="s">
        <v>160</v>
      </c>
      <c r="D99" s="15"/>
      <c r="E99" s="2"/>
      <c r="F99" s="2"/>
      <c r="G99" s="2"/>
      <c r="H99" s="2"/>
      <c r="I99" s="12">
        <f>'GFAC_2021-Q3_SCDPT4'!SCDPT4_9799997_7</f>
        <v>0</v>
      </c>
      <c r="J99" s="2"/>
      <c r="K99" s="12">
        <f>'GFAC_2021-Q3_SCDPT4'!SCDPT4_9799997_9</f>
        <v>0</v>
      </c>
      <c r="L99" s="12">
        <f>'GFAC_2021-Q3_SCDPT4'!SCDPT4_9799997_10</f>
        <v>0</v>
      </c>
      <c r="M99" s="12">
        <f>'GFAC_2021-Q3_SCDPT4'!SCDPT4_9799997_11</f>
        <v>0</v>
      </c>
      <c r="N99" s="12">
        <f>'GFAC_2021-Q3_SCDPT4'!SCDPT4_9799997_12</f>
        <v>0</v>
      </c>
      <c r="O99" s="12">
        <f>'GFAC_2021-Q3_SCDPT4'!SCDPT4_9799997_13</f>
        <v>0</v>
      </c>
      <c r="P99" s="12">
        <f>'GFAC_2021-Q3_SCDPT4'!SCDPT4_9799997_14</f>
        <v>0</v>
      </c>
      <c r="Q99" s="12">
        <f>'GFAC_2021-Q3_SCDPT4'!SCDPT4_9799997_15</f>
        <v>0</v>
      </c>
      <c r="R99" s="12">
        <f>'GFAC_2021-Q3_SCDPT4'!SCDPT4_9799997_16</f>
        <v>0</v>
      </c>
      <c r="S99" s="12">
        <f>'GFAC_2021-Q3_SCDPT4'!SCDPT4_9799997_17</f>
        <v>0</v>
      </c>
      <c r="T99" s="12">
        <f>'GFAC_2021-Q3_SCDPT4'!SCDPT4_9799997_18</f>
        <v>0</v>
      </c>
      <c r="U99" s="12">
        <f>'GFAC_2021-Q3_SCDPT4'!SCDPT4_9799997_19</f>
        <v>0</v>
      </c>
      <c r="V99" s="12">
        <f>'GFAC_2021-Q3_SCDPT4'!SCDPT4_9799997_20</f>
        <v>0</v>
      </c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 ht="27.6" x14ac:dyDescent="0.25">
      <c r="B100" s="14" t="s">
        <v>8</v>
      </c>
      <c r="C100" s="16" t="s">
        <v>48</v>
      </c>
      <c r="D100" s="15"/>
      <c r="E100" s="2"/>
      <c r="F100" s="2"/>
      <c r="G100" s="2"/>
      <c r="H100" s="2"/>
      <c r="I100" s="3">
        <f>'GFAC_2021-Q3_SCDPT4'!SCDPT4_8999999_7+'GFAC_2021-Q3_SCDPT4'!SCDPT4_9799999_7</f>
        <v>0</v>
      </c>
      <c r="J100" s="2"/>
      <c r="K100" s="3">
        <f>'GFAC_2021-Q3_SCDPT4'!SCDPT4_8999999_9+'GFAC_2021-Q3_SCDPT4'!SCDPT4_9799999_9</f>
        <v>0</v>
      </c>
      <c r="L100" s="3">
        <f>'GFAC_2021-Q3_SCDPT4'!SCDPT4_8999999_10+'GFAC_2021-Q3_SCDPT4'!SCDPT4_9799999_10</f>
        <v>0</v>
      </c>
      <c r="M100" s="3">
        <f>'GFAC_2021-Q3_SCDPT4'!SCDPT4_8999999_11+'GFAC_2021-Q3_SCDPT4'!SCDPT4_9799999_11</f>
        <v>0</v>
      </c>
      <c r="N100" s="3">
        <f>'GFAC_2021-Q3_SCDPT4'!SCDPT4_8999999_12+'GFAC_2021-Q3_SCDPT4'!SCDPT4_9799999_12</f>
        <v>0</v>
      </c>
      <c r="O100" s="3">
        <f>'GFAC_2021-Q3_SCDPT4'!SCDPT4_8999999_13+'GFAC_2021-Q3_SCDPT4'!SCDPT4_9799999_13</f>
        <v>0</v>
      </c>
      <c r="P100" s="3">
        <f>'GFAC_2021-Q3_SCDPT4'!SCDPT4_8999999_14+'GFAC_2021-Q3_SCDPT4'!SCDPT4_9799999_14</f>
        <v>0</v>
      </c>
      <c r="Q100" s="3">
        <f>'GFAC_2021-Q3_SCDPT4'!SCDPT4_8999999_15+'GFAC_2021-Q3_SCDPT4'!SCDPT4_9799999_15</f>
        <v>0</v>
      </c>
      <c r="R100" s="3">
        <f>'GFAC_2021-Q3_SCDPT4'!SCDPT4_8999999_16+'GFAC_2021-Q3_SCDPT4'!SCDPT4_9799999_16</f>
        <v>0</v>
      </c>
      <c r="S100" s="3">
        <f>'GFAC_2021-Q3_SCDPT4'!SCDPT4_8999999_17+'GFAC_2021-Q3_SCDPT4'!SCDPT4_9799999_17</f>
        <v>0</v>
      </c>
      <c r="T100" s="3">
        <f>'GFAC_2021-Q3_SCDPT4'!SCDPT4_8999999_18+'GFAC_2021-Q3_SCDPT4'!SCDPT4_9799999_18</f>
        <v>0</v>
      </c>
      <c r="U100" s="3">
        <f>'GFAC_2021-Q3_SCDPT4'!SCDPT4_8999999_19+'GFAC_2021-Q3_SCDPT4'!SCDPT4_9799999_19</f>
        <v>0</v>
      </c>
      <c r="V100" s="3">
        <f>'GFAC_2021-Q3_SCDPT4'!SCDPT4_8999999_20+'GFAC_2021-Q3_SCDPT4'!SCDPT4_9799999_20</f>
        <v>0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 x14ac:dyDescent="0.25">
      <c r="B101" s="35" t="s">
        <v>147</v>
      </c>
      <c r="C101" s="44" t="s">
        <v>21</v>
      </c>
      <c r="D101" s="43"/>
      <c r="E101" s="25"/>
      <c r="F101" s="25"/>
      <c r="G101" s="25"/>
      <c r="H101" s="25"/>
      <c r="I101" s="28">
        <f>'GFAC_2021-Q3_SCDPT4'!SCDPT4_8399999_7+'GFAC_2021-Q3_SCDPT4'!SCDPT4_8999999_7+'GFAC_2021-Q3_SCDPT4'!SCDPT4_9799999_7</f>
        <v>0</v>
      </c>
      <c r="J101" s="25"/>
      <c r="K101" s="28">
        <f>'GFAC_2021-Q3_SCDPT4'!SCDPT4_8399999_9+'GFAC_2021-Q3_SCDPT4'!SCDPT4_8999999_9+'GFAC_2021-Q3_SCDPT4'!SCDPT4_9799999_9</f>
        <v>0</v>
      </c>
      <c r="L101" s="28">
        <f>'GFAC_2021-Q3_SCDPT4'!SCDPT4_8399999_10+'GFAC_2021-Q3_SCDPT4'!SCDPT4_8999999_10+'GFAC_2021-Q3_SCDPT4'!SCDPT4_9799999_10</f>
        <v>0</v>
      </c>
      <c r="M101" s="28">
        <f>'GFAC_2021-Q3_SCDPT4'!SCDPT4_8399999_11+'GFAC_2021-Q3_SCDPT4'!SCDPT4_8999999_11+'GFAC_2021-Q3_SCDPT4'!SCDPT4_9799999_11</f>
        <v>0</v>
      </c>
      <c r="N101" s="28">
        <f>'GFAC_2021-Q3_SCDPT4'!SCDPT4_8399999_12+'GFAC_2021-Q3_SCDPT4'!SCDPT4_8999999_12+'GFAC_2021-Q3_SCDPT4'!SCDPT4_9799999_12</f>
        <v>0</v>
      </c>
      <c r="O101" s="28">
        <f>'GFAC_2021-Q3_SCDPT4'!SCDPT4_8399999_13+'GFAC_2021-Q3_SCDPT4'!SCDPT4_8999999_13+'GFAC_2021-Q3_SCDPT4'!SCDPT4_9799999_13</f>
        <v>0</v>
      </c>
      <c r="P101" s="28">
        <f>'GFAC_2021-Q3_SCDPT4'!SCDPT4_8399999_14+'GFAC_2021-Q3_SCDPT4'!SCDPT4_8999999_14+'GFAC_2021-Q3_SCDPT4'!SCDPT4_9799999_14</f>
        <v>0</v>
      </c>
      <c r="Q101" s="28">
        <f>'GFAC_2021-Q3_SCDPT4'!SCDPT4_8399999_15+'GFAC_2021-Q3_SCDPT4'!SCDPT4_8999999_15+'GFAC_2021-Q3_SCDPT4'!SCDPT4_9799999_15</f>
        <v>0</v>
      </c>
      <c r="R101" s="28">
        <f>'GFAC_2021-Q3_SCDPT4'!SCDPT4_8399999_16+'GFAC_2021-Q3_SCDPT4'!SCDPT4_8999999_16+'GFAC_2021-Q3_SCDPT4'!SCDPT4_9799999_16</f>
        <v>0</v>
      </c>
      <c r="S101" s="28">
        <f>'GFAC_2021-Q3_SCDPT4'!SCDPT4_8399999_17+'GFAC_2021-Q3_SCDPT4'!SCDPT4_8999999_17+'GFAC_2021-Q3_SCDPT4'!SCDPT4_9799999_17</f>
        <v>0</v>
      </c>
      <c r="T101" s="28">
        <f>'GFAC_2021-Q3_SCDPT4'!SCDPT4_8399999_18+'GFAC_2021-Q3_SCDPT4'!SCDPT4_8999999_18+'GFAC_2021-Q3_SCDPT4'!SCDPT4_9799999_18</f>
        <v>0</v>
      </c>
      <c r="U101" s="28">
        <f>'GFAC_2021-Q3_SCDPT4'!SCDPT4_8399999_19+'GFAC_2021-Q3_SCDPT4'!SCDPT4_8999999_19+'GFAC_2021-Q3_SCDPT4'!SCDPT4_9799999_19</f>
        <v>0</v>
      </c>
      <c r="V101" s="28">
        <f>'GFAC_2021-Q3_SCDPT4'!SCDPT4_8399999_20+'GFAC_2021-Q3_SCDPT4'!SCDPT4_8999999_20+'GFAC_2021-Q3_SCDPT4'!SCDPT4_9799999_20</f>
        <v>0</v>
      </c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SaveAs(10/27/2021-3:27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MDY0MzwvVXNlck5hbWU+PERhdGVUaW1lPjEwLzI3LzIwMjEgNzozMToxMyBQTTwvRGF0ZVRpbWU+PExhYmVsU3RyaW5nPlVOUkVTVFJJQ1RFR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04B2F3B8-4D14-43BC-8AE9-376BEE32B15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BD98CE5-219D-4E20-AEFA-33C9FEEDD7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2516</vt:i4>
      </vt:variant>
    </vt:vector>
  </HeadingPairs>
  <TitlesOfParts>
    <vt:vector size="2518" baseType="lpstr">
      <vt:lpstr>GFAC_2021-Q3_SCDPT3</vt:lpstr>
      <vt:lpstr>GFAC_2021-Q3_SCDPT4</vt:lpstr>
      <vt:lpstr>'GFAC_2021-Q3_SCDPT3'!SCDPT3_0500000_Range</vt:lpstr>
      <vt:lpstr>'GFAC_2021-Q3_SCDPT3'!SCDPT3_0599999_7</vt:lpstr>
      <vt:lpstr>'GFAC_2021-Q3_SCDPT3'!SCDPT3_0599999_8</vt:lpstr>
      <vt:lpstr>'GFAC_2021-Q3_SCDPT3'!SCDPT3_0599999_9</vt:lpstr>
      <vt:lpstr>'GFAC_2021-Q3_SCDPT3'!SCDPT3_05BEGIN_1</vt:lpstr>
      <vt:lpstr>'GFAC_2021-Q3_SCDPT3'!SCDPT3_05BEGIN_10.01</vt:lpstr>
      <vt:lpstr>'GFAC_2021-Q3_SCDPT3'!SCDPT3_05BEGIN_10.02</vt:lpstr>
      <vt:lpstr>'GFAC_2021-Q3_SCDPT3'!SCDPT3_05BEGIN_10.03</vt:lpstr>
      <vt:lpstr>'GFAC_2021-Q3_SCDPT3'!SCDPT3_05BEGIN_11</vt:lpstr>
      <vt:lpstr>'GFAC_2021-Q3_SCDPT3'!SCDPT3_05BEGIN_12</vt:lpstr>
      <vt:lpstr>'GFAC_2021-Q3_SCDPT3'!SCDPT3_05BEGIN_13</vt:lpstr>
      <vt:lpstr>'GFAC_2021-Q3_SCDPT3'!SCDPT3_05BEGIN_14</vt:lpstr>
      <vt:lpstr>'GFAC_2021-Q3_SCDPT3'!SCDPT3_05BEGIN_15</vt:lpstr>
      <vt:lpstr>'GFAC_2021-Q3_SCDPT3'!SCDPT3_05BEGIN_16</vt:lpstr>
      <vt:lpstr>'GFAC_2021-Q3_SCDPT3'!SCDPT3_05BEGIN_2</vt:lpstr>
      <vt:lpstr>'GFAC_2021-Q3_SCDPT3'!SCDPT3_05BEGIN_3</vt:lpstr>
      <vt:lpstr>'GFAC_2021-Q3_SCDPT3'!SCDPT3_05BEGIN_4</vt:lpstr>
      <vt:lpstr>'GFAC_2021-Q3_SCDPT3'!SCDPT3_05BEGIN_5</vt:lpstr>
      <vt:lpstr>'GFAC_2021-Q3_SCDPT3'!SCDPT3_05BEGIN_6</vt:lpstr>
      <vt:lpstr>'GFAC_2021-Q3_SCDPT3'!SCDPT3_05BEGIN_7</vt:lpstr>
      <vt:lpstr>'GFAC_2021-Q3_SCDPT3'!SCDPT3_05BEGIN_8</vt:lpstr>
      <vt:lpstr>'GFAC_2021-Q3_SCDPT3'!SCDPT3_05BEGIN_9</vt:lpstr>
      <vt:lpstr>'GFAC_2021-Q3_SCDPT3'!SCDPT3_05ENDIN_10.01</vt:lpstr>
      <vt:lpstr>'GFAC_2021-Q3_SCDPT3'!SCDPT3_05ENDIN_10.02</vt:lpstr>
      <vt:lpstr>'GFAC_2021-Q3_SCDPT3'!SCDPT3_05ENDIN_10.03</vt:lpstr>
      <vt:lpstr>'GFAC_2021-Q3_SCDPT3'!SCDPT3_05ENDIN_11</vt:lpstr>
      <vt:lpstr>'GFAC_2021-Q3_SCDPT3'!SCDPT3_05ENDIN_12</vt:lpstr>
      <vt:lpstr>'GFAC_2021-Q3_SCDPT3'!SCDPT3_05ENDIN_13</vt:lpstr>
      <vt:lpstr>'GFAC_2021-Q3_SCDPT3'!SCDPT3_05ENDIN_14</vt:lpstr>
      <vt:lpstr>'GFAC_2021-Q3_SCDPT3'!SCDPT3_05ENDIN_15</vt:lpstr>
      <vt:lpstr>'GFAC_2021-Q3_SCDPT3'!SCDPT3_05ENDIN_16</vt:lpstr>
      <vt:lpstr>'GFAC_2021-Q3_SCDPT3'!SCDPT3_05ENDIN_2</vt:lpstr>
      <vt:lpstr>'GFAC_2021-Q3_SCDPT3'!SCDPT3_05ENDIN_3</vt:lpstr>
      <vt:lpstr>'GFAC_2021-Q3_SCDPT3'!SCDPT3_05ENDIN_4</vt:lpstr>
      <vt:lpstr>'GFAC_2021-Q3_SCDPT3'!SCDPT3_05ENDIN_5</vt:lpstr>
      <vt:lpstr>'GFAC_2021-Q3_SCDPT3'!SCDPT3_05ENDIN_6</vt:lpstr>
      <vt:lpstr>'GFAC_2021-Q3_SCDPT3'!SCDPT3_05ENDIN_7</vt:lpstr>
      <vt:lpstr>'GFAC_2021-Q3_SCDPT3'!SCDPT3_05ENDIN_8</vt:lpstr>
      <vt:lpstr>'GFAC_2021-Q3_SCDPT3'!SCDPT3_05ENDIN_9</vt:lpstr>
      <vt:lpstr>'GFAC_2021-Q3_SCDPT3'!SCDPT3_1000000_Range</vt:lpstr>
      <vt:lpstr>'GFAC_2021-Q3_SCDPT3'!SCDPT3_1099999_7</vt:lpstr>
      <vt:lpstr>'GFAC_2021-Q3_SCDPT3'!SCDPT3_1099999_8</vt:lpstr>
      <vt:lpstr>'GFAC_2021-Q3_SCDPT3'!SCDPT3_1099999_9</vt:lpstr>
      <vt:lpstr>'GFAC_2021-Q3_SCDPT3'!SCDPT3_10BEGIN_1</vt:lpstr>
      <vt:lpstr>'GFAC_2021-Q3_SCDPT3'!SCDPT3_10BEGIN_10.01</vt:lpstr>
      <vt:lpstr>'GFAC_2021-Q3_SCDPT3'!SCDPT3_10BEGIN_10.02</vt:lpstr>
      <vt:lpstr>'GFAC_2021-Q3_SCDPT3'!SCDPT3_10BEGIN_10.03</vt:lpstr>
      <vt:lpstr>'GFAC_2021-Q3_SCDPT3'!SCDPT3_10BEGIN_11</vt:lpstr>
      <vt:lpstr>'GFAC_2021-Q3_SCDPT3'!SCDPT3_10BEGIN_12</vt:lpstr>
      <vt:lpstr>'GFAC_2021-Q3_SCDPT3'!SCDPT3_10BEGIN_13</vt:lpstr>
      <vt:lpstr>'GFAC_2021-Q3_SCDPT3'!SCDPT3_10BEGIN_14</vt:lpstr>
      <vt:lpstr>'GFAC_2021-Q3_SCDPT3'!SCDPT3_10BEGIN_15</vt:lpstr>
      <vt:lpstr>'GFAC_2021-Q3_SCDPT3'!SCDPT3_10BEGIN_16</vt:lpstr>
      <vt:lpstr>'GFAC_2021-Q3_SCDPT3'!SCDPT3_10BEGIN_2</vt:lpstr>
      <vt:lpstr>'GFAC_2021-Q3_SCDPT3'!SCDPT3_10BEGIN_3</vt:lpstr>
      <vt:lpstr>'GFAC_2021-Q3_SCDPT3'!SCDPT3_10BEGIN_4</vt:lpstr>
      <vt:lpstr>'GFAC_2021-Q3_SCDPT3'!SCDPT3_10BEGIN_5</vt:lpstr>
      <vt:lpstr>'GFAC_2021-Q3_SCDPT3'!SCDPT3_10BEGIN_6</vt:lpstr>
      <vt:lpstr>'GFAC_2021-Q3_SCDPT3'!SCDPT3_10BEGIN_7</vt:lpstr>
      <vt:lpstr>'GFAC_2021-Q3_SCDPT3'!SCDPT3_10BEGIN_8</vt:lpstr>
      <vt:lpstr>'GFAC_2021-Q3_SCDPT3'!SCDPT3_10BEGIN_9</vt:lpstr>
      <vt:lpstr>'GFAC_2021-Q3_SCDPT3'!SCDPT3_10ENDIN_10.01</vt:lpstr>
      <vt:lpstr>'GFAC_2021-Q3_SCDPT3'!SCDPT3_10ENDIN_10.02</vt:lpstr>
      <vt:lpstr>'GFAC_2021-Q3_SCDPT3'!SCDPT3_10ENDIN_10.03</vt:lpstr>
      <vt:lpstr>'GFAC_2021-Q3_SCDPT3'!SCDPT3_10ENDIN_11</vt:lpstr>
      <vt:lpstr>'GFAC_2021-Q3_SCDPT3'!SCDPT3_10ENDIN_12</vt:lpstr>
      <vt:lpstr>'GFAC_2021-Q3_SCDPT3'!SCDPT3_10ENDIN_13</vt:lpstr>
      <vt:lpstr>'GFAC_2021-Q3_SCDPT3'!SCDPT3_10ENDIN_14</vt:lpstr>
      <vt:lpstr>'GFAC_2021-Q3_SCDPT3'!SCDPT3_10ENDIN_15</vt:lpstr>
      <vt:lpstr>'GFAC_2021-Q3_SCDPT3'!SCDPT3_10ENDIN_16</vt:lpstr>
      <vt:lpstr>'GFAC_2021-Q3_SCDPT3'!SCDPT3_10ENDIN_2</vt:lpstr>
      <vt:lpstr>'GFAC_2021-Q3_SCDPT3'!SCDPT3_10ENDIN_3</vt:lpstr>
      <vt:lpstr>'GFAC_2021-Q3_SCDPT3'!SCDPT3_10ENDIN_4</vt:lpstr>
      <vt:lpstr>'GFAC_2021-Q3_SCDPT3'!SCDPT3_10ENDIN_5</vt:lpstr>
      <vt:lpstr>'GFAC_2021-Q3_SCDPT3'!SCDPT3_10ENDIN_6</vt:lpstr>
      <vt:lpstr>'GFAC_2021-Q3_SCDPT3'!SCDPT3_10ENDIN_7</vt:lpstr>
      <vt:lpstr>'GFAC_2021-Q3_SCDPT3'!SCDPT3_10ENDIN_8</vt:lpstr>
      <vt:lpstr>'GFAC_2021-Q3_SCDPT3'!SCDPT3_10ENDIN_9</vt:lpstr>
      <vt:lpstr>'GFAC_2021-Q3_SCDPT3'!SCDPT3_1700000_Range</vt:lpstr>
      <vt:lpstr>'GFAC_2021-Q3_SCDPT3'!SCDPT3_1700001_1</vt:lpstr>
      <vt:lpstr>'GFAC_2021-Q3_SCDPT3'!SCDPT3_1700001_10.01</vt:lpstr>
      <vt:lpstr>'GFAC_2021-Q3_SCDPT3'!SCDPT3_1700001_10.02</vt:lpstr>
      <vt:lpstr>'GFAC_2021-Q3_SCDPT3'!SCDPT3_1700001_10.03</vt:lpstr>
      <vt:lpstr>'GFAC_2021-Q3_SCDPT3'!SCDPT3_1700001_11</vt:lpstr>
      <vt:lpstr>'GFAC_2021-Q3_SCDPT3'!SCDPT3_1700001_12</vt:lpstr>
      <vt:lpstr>'GFAC_2021-Q3_SCDPT3'!SCDPT3_1700001_13</vt:lpstr>
      <vt:lpstr>'GFAC_2021-Q3_SCDPT3'!SCDPT3_1700001_14</vt:lpstr>
      <vt:lpstr>'GFAC_2021-Q3_SCDPT3'!SCDPT3_1700001_15</vt:lpstr>
      <vt:lpstr>'GFAC_2021-Q3_SCDPT3'!SCDPT3_1700001_16</vt:lpstr>
      <vt:lpstr>'GFAC_2021-Q3_SCDPT3'!SCDPT3_1700001_2</vt:lpstr>
      <vt:lpstr>'GFAC_2021-Q3_SCDPT3'!SCDPT3_1700001_3</vt:lpstr>
      <vt:lpstr>'GFAC_2021-Q3_SCDPT3'!SCDPT3_1700001_4</vt:lpstr>
      <vt:lpstr>'GFAC_2021-Q3_SCDPT3'!SCDPT3_1700001_5</vt:lpstr>
      <vt:lpstr>'GFAC_2021-Q3_SCDPT3'!SCDPT3_1700001_7</vt:lpstr>
      <vt:lpstr>'GFAC_2021-Q3_SCDPT3'!SCDPT3_1700001_8</vt:lpstr>
      <vt:lpstr>'GFAC_2021-Q3_SCDPT3'!SCDPT3_1700001_9</vt:lpstr>
      <vt:lpstr>'GFAC_2021-Q3_SCDPT3'!SCDPT3_1799999_7</vt:lpstr>
      <vt:lpstr>'GFAC_2021-Q3_SCDPT3'!SCDPT3_1799999_8</vt:lpstr>
      <vt:lpstr>'GFAC_2021-Q3_SCDPT3'!SCDPT3_1799999_9</vt:lpstr>
      <vt:lpstr>'GFAC_2021-Q3_SCDPT3'!SCDPT3_17BEGIN_1</vt:lpstr>
      <vt:lpstr>'GFAC_2021-Q3_SCDPT3'!SCDPT3_17BEGIN_10.01</vt:lpstr>
      <vt:lpstr>'GFAC_2021-Q3_SCDPT3'!SCDPT3_17BEGIN_10.02</vt:lpstr>
      <vt:lpstr>'GFAC_2021-Q3_SCDPT3'!SCDPT3_17BEGIN_10.03</vt:lpstr>
      <vt:lpstr>'GFAC_2021-Q3_SCDPT3'!SCDPT3_17BEGIN_11</vt:lpstr>
      <vt:lpstr>'GFAC_2021-Q3_SCDPT3'!SCDPT3_17BEGIN_12</vt:lpstr>
      <vt:lpstr>'GFAC_2021-Q3_SCDPT3'!SCDPT3_17BEGIN_13</vt:lpstr>
      <vt:lpstr>'GFAC_2021-Q3_SCDPT3'!SCDPT3_17BEGIN_14</vt:lpstr>
      <vt:lpstr>'GFAC_2021-Q3_SCDPT3'!SCDPT3_17BEGIN_15</vt:lpstr>
      <vt:lpstr>'GFAC_2021-Q3_SCDPT3'!SCDPT3_17BEGIN_16</vt:lpstr>
      <vt:lpstr>'GFAC_2021-Q3_SCDPT3'!SCDPT3_17BEGIN_2</vt:lpstr>
      <vt:lpstr>'GFAC_2021-Q3_SCDPT3'!SCDPT3_17BEGIN_3</vt:lpstr>
      <vt:lpstr>'GFAC_2021-Q3_SCDPT3'!SCDPT3_17BEGIN_4</vt:lpstr>
      <vt:lpstr>'GFAC_2021-Q3_SCDPT3'!SCDPT3_17BEGIN_5</vt:lpstr>
      <vt:lpstr>'GFAC_2021-Q3_SCDPT3'!SCDPT3_17BEGIN_6</vt:lpstr>
      <vt:lpstr>'GFAC_2021-Q3_SCDPT3'!SCDPT3_17BEGIN_7</vt:lpstr>
      <vt:lpstr>'GFAC_2021-Q3_SCDPT3'!SCDPT3_17BEGIN_8</vt:lpstr>
      <vt:lpstr>'GFAC_2021-Q3_SCDPT3'!SCDPT3_17BEGIN_9</vt:lpstr>
      <vt:lpstr>'GFAC_2021-Q3_SCDPT3'!SCDPT3_17ENDIN_10.01</vt:lpstr>
      <vt:lpstr>'GFAC_2021-Q3_SCDPT3'!SCDPT3_17ENDIN_10.02</vt:lpstr>
      <vt:lpstr>'GFAC_2021-Q3_SCDPT3'!SCDPT3_17ENDIN_10.03</vt:lpstr>
      <vt:lpstr>'GFAC_2021-Q3_SCDPT3'!SCDPT3_17ENDIN_11</vt:lpstr>
      <vt:lpstr>'GFAC_2021-Q3_SCDPT3'!SCDPT3_17ENDIN_12</vt:lpstr>
      <vt:lpstr>'GFAC_2021-Q3_SCDPT3'!SCDPT3_17ENDIN_13</vt:lpstr>
      <vt:lpstr>'GFAC_2021-Q3_SCDPT3'!SCDPT3_17ENDIN_14</vt:lpstr>
      <vt:lpstr>'GFAC_2021-Q3_SCDPT3'!SCDPT3_17ENDIN_15</vt:lpstr>
      <vt:lpstr>'GFAC_2021-Q3_SCDPT3'!SCDPT3_17ENDIN_16</vt:lpstr>
      <vt:lpstr>'GFAC_2021-Q3_SCDPT3'!SCDPT3_17ENDIN_2</vt:lpstr>
      <vt:lpstr>'GFAC_2021-Q3_SCDPT3'!SCDPT3_17ENDIN_3</vt:lpstr>
      <vt:lpstr>'GFAC_2021-Q3_SCDPT3'!SCDPT3_17ENDIN_4</vt:lpstr>
      <vt:lpstr>'GFAC_2021-Q3_SCDPT3'!SCDPT3_17ENDIN_5</vt:lpstr>
      <vt:lpstr>'GFAC_2021-Q3_SCDPT3'!SCDPT3_17ENDIN_6</vt:lpstr>
      <vt:lpstr>'GFAC_2021-Q3_SCDPT3'!SCDPT3_17ENDIN_7</vt:lpstr>
      <vt:lpstr>'GFAC_2021-Q3_SCDPT3'!SCDPT3_17ENDIN_8</vt:lpstr>
      <vt:lpstr>'GFAC_2021-Q3_SCDPT3'!SCDPT3_17ENDIN_9</vt:lpstr>
      <vt:lpstr>'GFAC_2021-Q3_SCDPT3'!SCDPT3_2400000_Range</vt:lpstr>
      <vt:lpstr>'GFAC_2021-Q3_SCDPT3'!SCDPT3_2499999_7</vt:lpstr>
      <vt:lpstr>'GFAC_2021-Q3_SCDPT3'!SCDPT3_2499999_8</vt:lpstr>
      <vt:lpstr>'GFAC_2021-Q3_SCDPT3'!SCDPT3_2499999_9</vt:lpstr>
      <vt:lpstr>'GFAC_2021-Q3_SCDPT3'!SCDPT3_24BEGIN_1</vt:lpstr>
      <vt:lpstr>'GFAC_2021-Q3_SCDPT3'!SCDPT3_24BEGIN_10.01</vt:lpstr>
      <vt:lpstr>'GFAC_2021-Q3_SCDPT3'!SCDPT3_24BEGIN_10.02</vt:lpstr>
      <vt:lpstr>'GFAC_2021-Q3_SCDPT3'!SCDPT3_24BEGIN_10.03</vt:lpstr>
      <vt:lpstr>'GFAC_2021-Q3_SCDPT3'!SCDPT3_24BEGIN_11</vt:lpstr>
      <vt:lpstr>'GFAC_2021-Q3_SCDPT3'!SCDPT3_24BEGIN_12</vt:lpstr>
      <vt:lpstr>'GFAC_2021-Q3_SCDPT3'!SCDPT3_24BEGIN_13</vt:lpstr>
      <vt:lpstr>'GFAC_2021-Q3_SCDPT3'!SCDPT3_24BEGIN_14</vt:lpstr>
      <vt:lpstr>'GFAC_2021-Q3_SCDPT3'!SCDPT3_24BEGIN_15</vt:lpstr>
      <vt:lpstr>'GFAC_2021-Q3_SCDPT3'!SCDPT3_24BEGIN_16</vt:lpstr>
      <vt:lpstr>'GFAC_2021-Q3_SCDPT3'!SCDPT3_24BEGIN_2</vt:lpstr>
      <vt:lpstr>'GFAC_2021-Q3_SCDPT3'!SCDPT3_24BEGIN_3</vt:lpstr>
      <vt:lpstr>'GFAC_2021-Q3_SCDPT3'!SCDPT3_24BEGIN_4</vt:lpstr>
      <vt:lpstr>'GFAC_2021-Q3_SCDPT3'!SCDPT3_24BEGIN_5</vt:lpstr>
      <vt:lpstr>'GFAC_2021-Q3_SCDPT3'!SCDPT3_24BEGIN_6</vt:lpstr>
      <vt:lpstr>'GFAC_2021-Q3_SCDPT3'!SCDPT3_24BEGIN_7</vt:lpstr>
      <vt:lpstr>'GFAC_2021-Q3_SCDPT3'!SCDPT3_24BEGIN_8</vt:lpstr>
      <vt:lpstr>'GFAC_2021-Q3_SCDPT3'!SCDPT3_24BEGIN_9</vt:lpstr>
      <vt:lpstr>'GFAC_2021-Q3_SCDPT3'!SCDPT3_24ENDIN_10.01</vt:lpstr>
      <vt:lpstr>'GFAC_2021-Q3_SCDPT3'!SCDPT3_24ENDIN_10.02</vt:lpstr>
      <vt:lpstr>'GFAC_2021-Q3_SCDPT3'!SCDPT3_24ENDIN_10.03</vt:lpstr>
      <vt:lpstr>'GFAC_2021-Q3_SCDPT3'!SCDPT3_24ENDIN_11</vt:lpstr>
      <vt:lpstr>'GFAC_2021-Q3_SCDPT3'!SCDPT3_24ENDIN_12</vt:lpstr>
      <vt:lpstr>'GFAC_2021-Q3_SCDPT3'!SCDPT3_24ENDIN_13</vt:lpstr>
      <vt:lpstr>'GFAC_2021-Q3_SCDPT3'!SCDPT3_24ENDIN_14</vt:lpstr>
      <vt:lpstr>'GFAC_2021-Q3_SCDPT3'!SCDPT3_24ENDIN_15</vt:lpstr>
      <vt:lpstr>'GFAC_2021-Q3_SCDPT3'!SCDPT3_24ENDIN_16</vt:lpstr>
      <vt:lpstr>'GFAC_2021-Q3_SCDPT3'!SCDPT3_24ENDIN_2</vt:lpstr>
      <vt:lpstr>'GFAC_2021-Q3_SCDPT3'!SCDPT3_24ENDIN_3</vt:lpstr>
      <vt:lpstr>'GFAC_2021-Q3_SCDPT3'!SCDPT3_24ENDIN_4</vt:lpstr>
      <vt:lpstr>'GFAC_2021-Q3_SCDPT3'!SCDPT3_24ENDIN_5</vt:lpstr>
      <vt:lpstr>'GFAC_2021-Q3_SCDPT3'!SCDPT3_24ENDIN_6</vt:lpstr>
      <vt:lpstr>'GFAC_2021-Q3_SCDPT3'!SCDPT3_24ENDIN_7</vt:lpstr>
      <vt:lpstr>'GFAC_2021-Q3_SCDPT3'!SCDPT3_24ENDIN_8</vt:lpstr>
      <vt:lpstr>'GFAC_2021-Q3_SCDPT3'!SCDPT3_24ENDIN_9</vt:lpstr>
      <vt:lpstr>'GFAC_2021-Q3_SCDPT3'!SCDPT3_3100000_Range</vt:lpstr>
      <vt:lpstr>'GFAC_2021-Q3_SCDPT3'!SCDPT3_3199999_7</vt:lpstr>
      <vt:lpstr>'GFAC_2021-Q3_SCDPT3'!SCDPT3_3199999_8</vt:lpstr>
      <vt:lpstr>'GFAC_2021-Q3_SCDPT3'!SCDPT3_3199999_9</vt:lpstr>
      <vt:lpstr>'GFAC_2021-Q3_SCDPT3'!SCDPT3_31BEGIN_1</vt:lpstr>
      <vt:lpstr>'GFAC_2021-Q3_SCDPT3'!SCDPT3_31BEGIN_10.01</vt:lpstr>
      <vt:lpstr>'GFAC_2021-Q3_SCDPT3'!SCDPT3_31BEGIN_10.02</vt:lpstr>
      <vt:lpstr>'GFAC_2021-Q3_SCDPT3'!SCDPT3_31BEGIN_10.03</vt:lpstr>
      <vt:lpstr>'GFAC_2021-Q3_SCDPT3'!SCDPT3_31BEGIN_11</vt:lpstr>
      <vt:lpstr>'GFAC_2021-Q3_SCDPT3'!SCDPT3_31BEGIN_12</vt:lpstr>
      <vt:lpstr>'GFAC_2021-Q3_SCDPT3'!SCDPT3_31BEGIN_13</vt:lpstr>
      <vt:lpstr>'GFAC_2021-Q3_SCDPT3'!SCDPT3_31BEGIN_14</vt:lpstr>
      <vt:lpstr>'GFAC_2021-Q3_SCDPT3'!SCDPT3_31BEGIN_15</vt:lpstr>
      <vt:lpstr>'GFAC_2021-Q3_SCDPT3'!SCDPT3_31BEGIN_16</vt:lpstr>
      <vt:lpstr>'GFAC_2021-Q3_SCDPT3'!SCDPT3_31BEGIN_2</vt:lpstr>
      <vt:lpstr>'GFAC_2021-Q3_SCDPT3'!SCDPT3_31BEGIN_3</vt:lpstr>
      <vt:lpstr>'GFAC_2021-Q3_SCDPT3'!SCDPT3_31BEGIN_4</vt:lpstr>
      <vt:lpstr>'GFAC_2021-Q3_SCDPT3'!SCDPT3_31BEGIN_5</vt:lpstr>
      <vt:lpstr>'GFAC_2021-Q3_SCDPT3'!SCDPT3_31BEGIN_6</vt:lpstr>
      <vt:lpstr>'GFAC_2021-Q3_SCDPT3'!SCDPT3_31BEGIN_7</vt:lpstr>
      <vt:lpstr>'GFAC_2021-Q3_SCDPT3'!SCDPT3_31BEGIN_8</vt:lpstr>
      <vt:lpstr>'GFAC_2021-Q3_SCDPT3'!SCDPT3_31BEGIN_9</vt:lpstr>
      <vt:lpstr>'GFAC_2021-Q3_SCDPT3'!SCDPT3_31ENDIN_10.01</vt:lpstr>
      <vt:lpstr>'GFAC_2021-Q3_SCDPT3'!SCDPT3_31ENDIN_10.02</vt:lpstr>
      <vt:lpstr>'GFAC_2021-Q3_SCDPT3'!SCDPT3_31ENDIN_10.03</vt:lpstr>
      <vt:lpstr>'GFAC_2021-Q3_SCDPT3'!SCDPT3_31ENDIN_11</vt:lpstr>
      <vt:lpstr>'GFAC_2021-Q3_SCDPT3'!SCDPT3_31ENDIN_12</vt:lpstr>
      <vt:lpstr>'GFAC_2021-Q3_SCDPT3'!SCDPT3_31ENDIN_13</vt:lpstr>
      <vt:lpstr>'GFAC_2021-Q3_SCDPT3'!SCDPT3_31ENDIN_14</vt:lpstr>
      <vt:lpstr>'GFAC_2021-Q3_SCDPT3'!SCDPT3_31ENDIN_15</vt:lpstr>
      <vt:lpstr>'GFAC_2021-Q3_SCDPT3'!SCDPT3_31ENDIN_16</vt:lpstr>
      <vt:lpstr>'GFAC_2021-Q3_SCDPT3'!SCDPT3_31ENDIN_2</vt:lpstr>
      <vt:lpstr>'GFAC_2021-Q3_SCDPT3'!SCDPT3_31ENDIN_3</vt:lpstr>
      <vt:lpstr>'GFAC_2021-Q3_SCDPT3'!SCDPT3_31ENDIN_4</vt:lpstr>
      <vt:lpstr>'GFAC_2021-Q3_SCDPT3'!SCDPT3_31ENDIN_5</vt:lpstr>
      <vt:lpstr>'GFAC_2021-Q3_SCDPT3'!SCDPT3_31ENDIN_6</vt:lpstr>
      <vt:lpstr>'GFAC_2021-Q3_SCDPT3'!SCDPT3_31ENDIN_7</vt:lpstr>
      <vt:lpstr>'GFAC_2021-Q3_SCDPT3'!SCDPT3_31ENDIN_8</vt:lpstr>
      <vt:lpstr>'GFAC_2021-Q3_SCDPT3'!SCDPT3_31ENDIN_9</vt:lpstr>
      <vt:lpstr>'GFAC_2021-Q3_SCDPT3'!SCDPT3_3800000_Range</vt:lpstr>
      <vt:lpstr>'GFAC_2021-Q3_SCDPT3'!SCDPT3_3800001_1</vt:lpstr>
      <vt:lpstr>'GFAC_2021-Q3_SCDPT3'!SCDPT3_3800001_10.01</vt:lpstr>
      <vt:lpstr>'GFAC_2021-Q3_SCDPT3'!SCDPT3_3800001_10.02</vt:lpstr>
      <vt:lpstr>'GFAC_2021-Q3_SCDPT3'!SCDPT3_3800001_10.03</vt:lpstr>
      <vt:lpstr>'GFAC_2021-Q3_SCDPT3'!SCDPT3_3800001_12</vt:lpstr>
      <vt:lpstr>'GFAC_2021-Q3_SCDPT3'!SCDPT3_3800001_13</vt:lpstr>
      <vt:lpstr>'GFAC_2021-Q3_SCDPT3'!SCDPT3_3800001_14</vt:lpstr>
      <vt:lpstr>'GFAC_2021-Q3_SCDPT3'!SCDPT3_3800001_15</vt:lpstr>
      <vt:lpstr>'GFAC_2021-Q3_SCDPT3'!SCDPT3_3800001_16</vt:lpstr>
      <vt:lpstr>'GFAC_2021-Q3_SCDPT3'!SCDPT3_3800001_2</vt:lpstr>
      <vt:lpstr>'GFAC_2021-Q3_SCDPT3'!SCDPT3_3800001_3</vt:lpstr>
      <vt:lpstr>'GFAC_2021-Q3_SCDPT3'!SCDPT3_3800001_4</vt:lpstr>
      <vt:lpstr>'GFAC_2021-Q3_SCDPT3'!SCDPT3_3800001_5</vt:lpstr>
      <vt:lpstr>'GFAC_2021-Q3_SCDPT3'!SCDPT3_3800001_7</vt:lpstr>
      <vt:lpstr>'GFAC_2021-Q3_SCDPT3'!SCDPT3_3800001_8</vt:lpstr>
      <vt:lpstr>'GFAC_2021-Q3_SCDPT3'!SCDPT3_3800001_9</vt:lpstr>
      <vt:lpstr>'GFAC_2021-Q3_SCDPT3'!SCDPT3_3899999_7</vt:lpstr>
      <vt:lpstr>'GFAC_2021-Q3_SCDPT3'!SCDPT3_3899999_8</vt:lpstr>
      <vt:lpstr>'GFAC_2021-Q3_SCDPT3'!SCDPT3_3899999_9</vt:lpstr>
      <vt:lpstr>'GFAC_2021-Q3_SCDPT3'!SCDPT3_38BEGIN_1</vt:lpstr>
      <vt:lpstr>'GFAC_2021-Q3_SCDPT3'!SCDPT3_38BEGIN_10.01</vt:lpstr>
      <vt:lpstr>'GFAC_2021-Q3_SCDPT3'!SCDPT3_38BEGIN_10.02</vt:lpstr>
      <vt:lpstr>'GFAC_2021-Q3_SCDPT3'!SCDPT3_38BEGIN_10.03</vt:lpstr>
      <vt:lpstr>'GFAC_2021-Q3_SCDPT3'!SCDPT3_38BEGIN_11</vt:lpstr>
      <vt:lpstr>'GFAC_2021-Q3_SCDPT3'!SCDPT3_38BEGIN_12</vt:lpstr>
      <vt:lpstr>'GFAC_2021-Q3_SCDPT3'!SCDPT3_38BEGIN_13</vt:lpstr>
      <vt:lpstr>'GFAC_2021-Q3_SCDPT3'!SCDPT3_38BEGIN_14</vt:lpstr>
      <vt:lpstr>'GFAC_2021-Q3_SCDPT3'!SCDPT3_38BEGIN_15</vt:lpstr>
      <vt:lpstr>'GFAC_2021-Q3_SCDPT3'!SCDPT3_38BEGIN_16</vt:lpstr>
      <vt:lpstr>'GFAC_2021-Q3_SCDPT3'!SCDPT3_38BEGIN_2</vt:lpstr>
      <vt:lpstr>'GFAC_2021-Q3_SCDPT3'!SCDPT3_38BEGIN_3</vt:lpstr>
      <vt:lpstr>'GFAC_2021-Q3_SCDPT3'!SCDPT3_38BEGIN_4</vt:lpstr>
      <vt:lpstr>'GFAC_2021-Q3_SCDPT3'!SCDPT3_38BEGIN_5</vt:lpstr>
      <vt:lpstr>'GFAC_2021-Q3_SCDPT3'!SCDPT3_38BEGIN_6</vt:lpstr>
      <vt:lpstr>'GFAC_2021-Q3_SCDPT3'!SCDPT3_38BEGIN_7</vt:lpstr>
      <vt:lpstr>'GFAC_2021-Q3_SCDPT3'!SCDPT3_38BEGIN_8</vt:lpstr>
      <vt:lpstr>'GFAC_2021-Q3_SCDPT3'!SCDPT3_38BEGIN_9</vt:lpstr>
      <vt:lpstr>'GFAC_2021-Q3_SCDPT3'!SCDPT3_38ENDIN_10.01</vt:lpstr>
      <vt:lpstr>'GFAC_2021-Q3_SCDPT3'!SCDPT3_38ENDIN_10.02</vt:lpstr>
      <vt:lpstr>'GFAC_2021-Q3_SCDPT3'!SCDPT3_38ENDIN_10.03</vt:lpstr>
      <vt:lpstr>'GFAC_2021-Q3_SCDPT3'!SCDPT3_38ENDIN_11</vt:lpstr>
      <vt:lpstr>'GFAC_2021-Q3_SCDPT3'!SCDPT3_38ENDIN_12</vt:lpstr>
      <vt:lpstr>'GFAC_2021-Q3_SCDPT3'!SCDPT3_38ENDIN_13</vt:lpstr>
      <vt:lpstr>'GFAC_2021-Q3_SCDPT3'!SCDPT3_38ENDIN_14</vt:lpstr>
      <vt:lpstr>'GFAC_2021-Q3_SCDPT3'!SCDPT3_38ENDIN_15</vt:lpstr>
      <vt:lpstr>'GFAC_2021-Q3_SCDPT3'!SCDPT3_38ENDIN_16</vt:lpstr>
      <vt:lpstr>'GFAC_2021-Q3_SCDPT3'!SCDPT3_38ENDIN_2</vt:lpstr>
      <vt:lpstr>'GFAC_2021-Q3_SCDPT3'!SCDPT3_38ENDIN_3</vt:lpstr>
      <vt:lpstr>'GFAC_2021-Q3_SCDPT3'!SCDPT3_38ENDIN_4</vt:lpstr>
      <vt:lpstr>'GFAC_2021-Q3_SCDPT3'!SCDPT3_38ENDIN_5</vt:lpstr>
      <vt:lpstr>'GFAC_2021-Q3_SCDPT3'!SCDPT3_38ENDIN_6</vt:lpstr>
      <vt:lpstr>'GFAC_2021-Q3_SCDPT3'!SCDPT3_38ENDIN_7</vt:lpstr>
      <vt:lpstr>'GFAC_2021-Q3_SCDPT3'!SCDPT3_38ENDIN_8</vt:lpstr>
      <vt:lpstr>'GFAC_2021-Q3_SCDPT3'!SCDPT3_38ENDIN_9</vt:lpstr>
      <vt:lpstr>'GFAC_2021-Q3_SCDPT3'!SCDPT3_4800000_Range</vt:lpstr>
      <vt:lpstr>'GFAC_2021-Q3_SCDPT3'!SCDPT3_4899999_7</vt:lpstr>
      <vt:lpstr>'GFAC_2021-Q3_SCDPT3'!SCDPT3_4899999_8</vt:lpstr>
      <vt:lpstr>'GFAC_2021-Q3_SCDPT3'!SCDPT3_4899999_9</vt:lpstr>
      <vt:lpstr>'GFAC_2021-Q3_SCDPT3'!SCDPT3_48BEGIN_1</vt:lpstr>
      <vt:lpstr>'GFAC_2021-Q3_SCDPT3'!SCDPT3_48BEGIN_10.01</vt:lpstr>
      <vt:lpstr>'GFAC_2021-Q3_SCDPT3'!SCDPT3_48BEGIN_10.02</vt:lpstr>
      <vt:lpstr>'GFAC_2021-Q3_SCDPT3'!SCDPT3_48BEGIN_10.03</vt:lpstr>
      <vt:lpstr>'GFAC_2021-Q3_SCDPT3'!SCDPT3_48BEGIN_11</vt:lpstr>
      <vt:lpstr>'GFAC_2021-Q3_SCDPT3'!SCDPT3_48BEGIN_12</vt:lpstr>
      <vt:lpstr>'GFAC_2021-Q3_SCDPT3'!SCDPT3_48BEGIN_13</vt:lpstr>
      <vt:lpstr>'GFAC_2021-Q3_SCDPT3'!SCDPT3_48BEGIN_14</vt:lpstr>
      <vt:lpstr>'GFAC_2021-Q3_SCDPT3'!SCDPT3_48BEGIN_15</vt:lpstr>
      <vt:lpstr>'GFAC_2021-Q3_SCDPT3'!SCDPT3_48BEGIN_16</vt:lpstr>
      <vt:lpstr>'GFAC_2021-Q3_SCDPT3'!SCDPT3_48BEGIN_2</vt:lpstr>
      <vt:lpstr>'GFAC_2021-Q3_SCDPT3'!SCDPT3_48BEGIN_3</vt:lpstr>
      <vt:lpstr>'GFAC_2021-Q3_SCDPT3'!SCDPT3_48BEGIN_4</vt:lpstr>
      <vt:lpstr>'GFAC_2021-Q3_SCDPT3'!SCDPT3_48BEGIN_5</vt:lpstr>
      <vt:lpstr>'GFAC_2021-Q3_SCDPT3'!SCDPT3_48BEGIN_6</vt:lpstr>
      <vt:lpstr>'GFAC_2021-Q3_SCDPT3'!SCDPT3_48BEGIN_7</vt:lpstr>
      <vt:lpstr>'GFAC_2021-Q3_SCDPT3'!SCDPT3_48BEGIN_8</vt:lpstr>
      <vt:lpstr>'GFAC_2021-Q3_SCDPT3'!SCDPT3_48BEGIN_9</vt:lpstr>
      <vt:lpstr>'GFAC_2021-Q3_SCDPT3'!SCDPT3_48ENDIN_10.01</vt:lpstr>
      <vt:lpstr>'GFAC_2021-Q3_SCDPT3'!SCDPT3_48ENDIN_10.02</vt:lpstr>
      <vt:lpstr>'GFAC_2021-Q3_SCDPT3'!SCDPT3_48ENDIN_10.03</vt:lpstr>
      <vt:lpstr>'GFAC_2021-Q3_SCDPT3'!SCDPT3_48ENDIN_11</vt:lpstr>
      <vt:lpstr>'GFAC_2021-Q3_SCDPT3'!SCDPT3_48ENDIN_12</vt:lpstr>
      <vt:lpstr>'GFAC_2021-Q3_SCDPT3'!SCDPT3_48ENDIN_13</vt:lpstr>
      <vt:lpstr>'GFAC_2021-Q3_SCDPT3'!SCDPT3_48ENDIN_14</vt:lpstr>
      <vt:lpstr>'GFAC_2021-Q3_SCDPT3'!SCDPT3_48ENDIN_15</vt:lpstr>
      <vt:lpstr>'GFAC_2021-Q3_SCDPT3'!SCDPT3_48ENDIN_16</vt:lpstr>
      <vt:lpstr>'GFAC_2021-Q3_SCDPT3'!SCDPT3_48ENDIN_2</vt:lpstr>
      <vt:lpstr>'GFAC_2021-Q3_SCDPT3'!SCDPT3_48ENDIN_3</vt:lpstr>
      <vt:lpstr>'GFAC_2021-Q3_SCDPT3'!SCDPT3_48ENDIN_4</vt:lpstr>
      <vt:lpstr>'GFAC_2021-Q3_SCDPT3'!SCDPT3_48ENDIN_5</vt:lpstr>
      <vt:lpstr>'GFAC_2021-Q3_SCDPT3'!SCDPT3_48ENDIN_6</vt:lpstr>
      <vt:lpstr>'GFAC_2021-Q3_SCDPT3'!SCDPT3_48ENDIN_7</vt:lpstr>
      <vt:lpstr>'GFAC_2021-Q3_SCDPT3'!SCDPT3_48ENDIN_8</vt:lpstr>
      <vt:lpstr>'GFAC_2021-Q3_SCDPT3'!SCDPT3_48ENDIN_9</vt:lpstr>
      <vt:lpstr>'GFAC_2021-Q3_SCDPT3'!SCDPT3_5500000_Range</vt:lpstr>
      <vt:lpstr>'GFAC_2021-Q3_SCDPT3'!SCDPT3_5599999_7</vt:lpstr>
      <vt:lpstr>'GFAC_2021-Q3_SCDPT3'!SCDPT3_5599999_8</vt:lpstr>
      <vt:lpstr>'GFAC_2021-Q3_SCDPT3'!SCDPT3_5599999_9</vt:lpstr>
      <vt:lpstr>'GFAC_2021-Q3_SCDPT3'!SCDPT3_55BEGIN_1</vt:lpstr>
      <vt:lpstr>'GFAC_2021-Q3_SCDPT3'!SCDPT3_55BEGIN_10.01</vt:lpstr>
      <vt:lpstr>'GFAC_2021-Q3_SCDPT3'!SCDPT3_55BEGIN_10.02</vt:lpstr>
      <vt:lpstr>'GFAC_2021-Q3_SCDPT3'!SCDPT3_55BEGIN_10.03</vt:lpstr>
      <vt:lpstr>'GFAC_2021-Q3_SCDPT3'!SCDPT3_55BEGIN_11</vt:lpstr>
      <vt:lpstr>'GFAC_2021-Q3_SCDPT3'!SCDPT3_55BEGIN_12</vt:lpstr>
      <vt:lpstr>'GFAC_2021-Q3_SCDPT3'!SCDPT3_55BEGIN_13</vt:lpstr>
      <vt:lpstr>'GFAC_2021-Q3_SCDPT3'!SCDPT3_55BEGIN_14</vt:lpstr>
      <vt:lpstr>'GFAC_2021-Q3_SCDPT3'!SCDPT3_55BEGIN_15</vt:lpstr>
      <vt:lpstr>'GFAC_2021-Q3_SCDPT3'!SCDPT3_55BEGIN_16</vt:lpstr>
      <vt:lpstr>'GFAC_2021-Q3_SCDPT3'!SCDPT3_55BEGIN_2</vt:lpstr>
      <vt:lpstr>'GFAC_2021-Q3_SCDPT3'!SCDPT3_55BEGIN_3</vt:lpstr>
      <vt:lpstr>'GFAC_2021-Q3_SCDPT3'!SCDPT3_55BEGIN_4</vt:lpstr>
      <vt:lpstr>'GFAC_2021-Q3_SCDPT3'!SCDPT3_55BEGIN_5</vt:lpstr>
      <vt:lpstr>'GFAC_2021-Q3_SCDPT3'!SCDPT3_55BEGIN_6</vt:lpstr>
      <vt:lpstr>'GFAC_2021-Q3_SCDPT3'!SCDPT3_55BEGIN_7</vt:lpstr>
      <vt:lpstr>'GFAC_2021-Q3_SCDPT3'!SCDPT3_55BEGIN_8</vt:lpstr>
      <vt:lpstr>'GFAC_2021-Q3_SCDPT3'!SCDPT3_55BEGIN_9</vt:lpstr>
      <vt:lpstr>'GFAC_2021-Q3_SCDPT3'!SCDPT3_55ENDIN_10.01</vt:lpstr>
      <vt:lpstr>'GFAC_2021-Q3_SCDPT3'!SCDPT3_55ENDIN_10.02</vt:lpstr>
      <vt:lpstr>'GFAC_2021-Q3_SCDPT3'!SCDPT3_55ENDIN_10.03</vt:lpstr>
      <vt:lpstr>'GFAC_2021-Q3_SCDPT3'!SCDPT3_55ENDIN_11</vt:lpstr>
      <vt:lpstr>'GFAC_2021-Q3_SCDPT3'!SCDPT3_55ENDIN_12</vt:lpstr>
      <vt:lpstr>'GFAC_2021-Q3_SCDPT3'!SCDPT3_55ENDIN_13</vt:lpstr>
      <vt:lpstr>'GFAC_2021-Q3_SCDPT3'!SCDPT3_55ENDIN_14</vt:lpstr>
      <vt:lpstr>'GFAC_2021-Q3_SCDPT3'!SCDPT3_55ENDIN_15</vt:lpstr>
      <vt:lpstr>'GFAC_2021-Q3_SCDPT3'!SCDPT3_55ENDIN_16</vt:lpstr>
      <vt:lpstr>'GFAC_2021-Q3_SCDPT3'!SCDPT3_55ENDIN_2</vt:lpstr>
      <vt:lpstr>'GFAC_2021-Q3_SCDPT3'!SCDPT3_55ENDIN_3</vt:lpstr>
      <vt:lpstr>'GFAC_2021-Q3_SCDPT3'!SCDPT3_55ENDIN_4</vt:lpstr>
      <vt:lpstr>'GFAC_2021-Q3_SCDPT3'!SCDPT3_55ENDIN_5</vt:lpstr>
      <vt:lpstr>'GFAC_2021-Q3_SCDPT3'!SCDPT3_55ENDIN_6</vt:lpstr>
      <vt:lpstr>'GFAC_2021-Q3_SCDPT3'!SCDPT3_55ENDIN_7</vt:lpstr>
      <vt:lpstr>'GFAC_2021-Q3_SCDPT3'!SCDPT3_55ENDIN_8</vt:lpstr>
      <vt:lpstr>'GFAC_2021-Q3_SCDPT3'!SCDPT3_55ENDIN_9</vt:lpstr>
      <vt:lpstr>'GFAC_2021-Q3_SCDPT3'!SCDPT3_8000000_Range</vt:lpstr>
      <vt:lpstr>'GFAC_2021-Q3_SCDPT3'!SCDPT3_8099999_7</vt:lpstr>
      <vt:lpstr>'GFAC_2021-Q3_SCDPT3'!SCDPT3_8099999_8</vt:lpstr>
      <vt:lpstr>'GFAC_2021-Q3_SCDPT3'!SCDPT3_8099999_9</vt:lpstr>
      <vt:lpstr>'GFAC_2021-Q3_SCDPT3'!SCDPT3_80BEGIN_1</vt:lpstr>
      <vt:lpstr>'GFAC_2021-Q3_SCDPT3'!SCDPT3_80BEGIN_10.01</vt:lpstr>
      <vt:lpstr>'GFAC_2021-Q3_SCDPT3'!SCDPT3_80BEGIN_10.02</vt:lpstr>
      <vt:lpstr>'GFAC_2021-Q3_SCDPT3'!SCDPT3_80BEGIN_10.03</vt:lpstr>
      <vt:lpstr>'GFAC_2021-Q3_SCDPT3'!SCDPT3_80BEGIN_11</vt:lpstr>
      <vt:lpstr>'GFAC_2021-Q3_SCDPT3'!SCDPT3_80BEGIN_12</vt:lpstr>
      <vt:lpstr>'GFAC_2021-Q3_SCDPT3'!SCDPT3_80BEGIN_13</vt:lpstr>
      <vt:lpstr>'GFAC_2021-Q3_SCDPT3'!SCDPT3_80BEGIN_14</vt:lpstr>
      <vt:lpstr>'GFAC_2021-Q3_SCDPT3'!SCDPT3_80BEGIN_15</vt:lpstr>
      <vt:lpstr>'GFAC_2021-Q3_SCDPT3'!SCDPT3_80BEGIN_16</vt:lpstr>
      <vt:lpstr>'GFAC_2021-Q3_SCDPT3'!SCDPT3_80BEGIN_2</vt:lpstr>
      <vt:lpstr>'GFAC_2021-Q3_SCDPT3'!SCDPT3_80BEGIN_3</vt:lpstr>
      <vt:lpstr>'GFAC_2021-Q3_SCDPT3'!SCDPT3_80BEGIN_4</vt:lpstr>
      <vt:lpstr>'GFAC_2021-Q3_SCDPT3'!SCDPT3_80BEGIN_5</vt:lpstr>
      <vt:lpstr>'GFAC_2021-Q3_SCDPT3'!SCDPT3_80BEGIN_6</vt:lpstr>
      <vt:lpstr>'GFAC_2021-Q3_SCDPT3'!SCDPT3_80BEGIN_7</vt:lpstr>
      <vt:lpstr>'GFAC_2021-Q3_SCDPT3'!SCDPT3_80BEGIN_8</vt:lpstr>
      <vt:lpstr>'GFAC_2021-Q3_SCDPT3'!SCDPT3_80BEGIN_9</vt:lpstr>
      <vt:lpstr>'GFAC_2021-Q3_SCDPT3'!SCDPT3_80ENDIN_10.01</vt:lpstr>
      <vt:lpstr>'GFAC_2021-Q3_SCDPT3'!SCDPT3_80ENDIN_10.02</vt:lpstr>
      <vt:lpstr>'GFAC_2021-Q3_SCDPT3'!SCDPT3_80ENDIN_10.03</vt:lpstr>
      <vt:lpstr>'GFAC_2021-Q3_SCDPT3'!SCDPT3_80ENDIN_11</vt:lpstr>
      <vt:lpstr>'GFAC_2021-Q3_SCDPT3'!SCDPT3_80ENDIN_12</vt:lpstr>
      <vt:lpstr>'GFAC_2021-Q3_SCDPT3'!SCDPT3_80ENDIN_13</vt:lpstr>
      <vt:lpstr>'GFAC_2021-Q3_SCDPT3'!SCDPT3_80ENDIN_14</vt:lpstr>
      <vt:lpstr>'GFAC_2021-Q3_SCDPT3'!SCDPT3_80ENDIN_15</vt:lpstr>
      <vt:lpstr>'GFAC_2021-Q3_SCDPT3'!SCDPT3_80ENDIN_16</vt:lpstr>
      <vt:lpstr>'GFAC_2021-Q3_SCDPT3'!SCDPT3_80ENDIN_2</vt:lpstr>
      <vt:lpstr>'GFAC_2021-Q3_SCDPT3'!SCDPT3_80ENDIN_3</vt:lpstr>
      <vt:lpstr>'GFAC_2021-Q3_SCDPT3'!SCDPT3_80ENDIN_4</vt:lpstr>
      <vt:lpstr>'GFAC_2021-Q3_SCDPT3'!SCDPT3_80ENDIN_5</vt:lpstr>
      <vt:lpstr>'GFAC_2021-Q3_SCDPT3'!SCDPT3_80ENDIN_6</vt:lpstr>
      <vt:lpstr>'GFAC_2021-Q3_SCDPT3'!SCDPT3_80ENDIN_7</vt:lpstr>
      <vt:lpstr>'GFAC_2021-Q3_SCDPT3'!SCDPT3_80ENDIN_8</vt:lpstr>
      <vt:lpstr>'GFAC_2021-Q3_SCDPT3'!SCDPT3_80ENDIN_9</vt:lpstr>
      <vt:lpstr>'GFAC_2021-Q3_SCDPT3'!SCDPT3_8200000_Range</vt:lpstr>
      <vt:lpstr>'GFAC_2021-Q3_SCDPT3'!SCDPT3_8299999_7</vt:lpstr>
      <vt:lpstr>'GFAC_2021-Q3_SCDPT3'!SCDPT3_8299999_8</vt:lpstr>
      <vt:lpstr>'GFAC_2021-Q3_SCDPT3'!SCDPT3_8299999_9</vt:lpstr>
      <vt:lpstr>'GFAC_2021-Q3_SCDPT3'!SCDPT3_82BEGIN_1</vt:lpstr>
      <vt:lpstr>'GFAC_2021-Q3_SCDPT3'!SCDPT3_82BEGIN_10.01</vt:lpstr>
      <vt:lpstr>'GFAC_2021-Q3_SCDPT3'!SCDPT3_82BEGIN_10.02</vt:lpstr>
      <vt:lpstr>'GFAC_2021-Q3_SCDPT3'!SCDPT3_82BEGIN_10.03</vt:lpstr>
      <vt:lpstr>'GFAC_2021-Q3_SCDPT3'!SCDPT3_82BEGIN_11</vt:lpstr>
      <vt:lpstr>'GFAC_2021-Q3_SCDPT3'!SCDPT3_82BEGIN_12</vt:lpstr>
      <vt:lpstr>'GFAC_2021-Q3_SCDPT3'!SCDPT3_82BEGIN_13</vt:lpstr>
      <vt:lpstr>'GFAC_2021-Q3_SCDPT3'!SCDPT3_82BEGIN_14</vt:lpstr>
      <vt:lpstr>'GFAC_2021-Q3_SCDPT3'!SCDPT3_82BEGIN_15</vt:lpstr>
      <vt:lpstr>'GFAC_2021-Q3_SCDPT3'!SCDPT3_82BEGIN_16</vt:lpstr>
      <vt:lpstr>'GFAC_2021-Q3_SCDPT3'!SCDPT3_82BEGIN_2</vt:lpstr>
      <vt:lpstr>'GFAC_2021-Q3_SCDPT3'!SCDPT3_82BEGIN_3</vt:lpstr>
      <vt:lpstr>'GFAC_2021-Q3_SCDPT3'!SCDPT3_82BEGIN_4</vt:lpstr>
      <vt:lpstr>'GFAC_2021-Q3_SCDPT3'!SCDPT3_82BEGIN_5</vt:lpstr>
      <vt:lpstr>'GFAC_2021-Q3_SCDPT3'!SCDPT3_82BEGIN_6</vt:lpstr>
      <vt:lpstr>'GFAC_2021-Q3_SCDPT3'!SCDPT3_82BEGIN_7</vt:lpstr>
      <vt:lpstr>'GFAC_2021-Q3_SCDPT3'!SCDPT3_82BEGIN_8</vt:lpstr>
      <vt:lpstr>'GFAC_2021-Q3_SCDPT3'!SCDPT3_82BEGIN_9</vt:lpstr>
      <vt:lpstr>'GFAC_2021-Q3_SCDPT3'!SCDPT3_82ENDIN_10.01</vt:lpstr>
      <vt:lpstr>'GFAC_2021-Q3_SCDPT3'!SCDPT3_82ENDIN_10.02</vt:lpstr>
      <vt:lpstr>'GFAC_2021-Q3_SCDPT3'!SCDPT3_82ENDIN_10.03</vt:lpstr>
      <vt:lpstr>'GFAC_2021-Q3_SCDPT3'!SCDPT3_82ENDIN_11</vt:lpstr>
      <vt:lpstr>'GFAC_2021-Q3_SCDPT3'!SCDPT3_82ENDIN_12</vt:lpstr>
      <vt:lpstr>'GFAC_2021-Q3_SCDPT3'!SCDPT3_82ENDIN_13</vt:lpstr>
      <vt:lpstr>'GFAC_2021-Q3_SCDPT3'!SCDPT3_82ENDIN_14</vt:lpstr>
      <vt:lpstr>'GFAC_2021-Q3_SCDPT3'!SCDPT3_82ENDIN_15</vt:lpstr>
      <vt:lpstr>'GFAC_2021-Q3_SCDPT3'!SCDPT3_82ENDIN_16</vt:lpstr>
      <vt:lpstr>'GFAC_2021-Q3_SCDPT3'!SCDPT3_82ENDIN_2</vt:lpstr>
      <vt:lpstr>'GFAC_2021-Q3_SCDPT3'!SCDPT3_82ENDIN_3</vt:lpstr>
      <vt:lpstr>'GFAC_2021-Q3_SCDPT3'!SCDPT3_82ENDIN_4</vt:lpstr>
      <vt:lpstr>'GFAC_2021-Q3_SCDPT3'!SCDPT3_82ENDIN_5</vt:lpstr>
      <vt:lpstr>'GFAC_2021-Q3_SCDPT3'!SCDPT3_82ENDIN_6</vt:lpstr>
      <vt:lpstr>'GFAC_2021-Q3_SCDPT3'!SCDPT3_82ENDIN_7</vt:lpstr>
      <vt:lpstr>'GFAC_2021-Q3_SCDPT3'!SCDPT3_82ENDIN_8</vt:lpstr>
      <vt:lpstr>'GFAC_2021-Q3_SCDPT3'!SCDPT3_82ENDIN_9</vt:lpstr>
      <vt:lpstr>'GFAC_2021-Q3_SCDPT3'!SCDPT3_8399997_7</vt:lpstr>
      <vt:lpstr>'GFAC_2021-Q3_SCDPT3'!SCDPT3_8399997_8</vt:lpstr>
      <vt:lpstr>'GFAC_2021-Q3_SCDPT3'!SCDPT3_8399997_9</vt:lpstr>
      <vt:lpstr>'GFAC_2021-Q3_SCDPT3'!SCDPT3_8399999_7</vt:lpstr>
      <vt:lpstr>'GFAC_2021-Q3_SCDPT3'!SCDPT3_8399999_8</vt:lpstr>
      <vt:lpstr>'GFAC_2021-Q3_SCDPT3'!SCDPT3_8399999_9</vt:lpstr>
      <vt:lpstr>'GFAC_2021-Q3_SCDPT3'!SCDPT3_8400000_Range</vt:lpstr>
      <vt:lpstr>'GFAC_2021-Q3_SCDPT3'!SCDPT3_8499999_7</vt:lpstr>
      <vt:lpstr>'GFAC_2021-Q3_SCDPT3'!SCDPT3_8499999_9</vt:lpstr>
      <vt:lpstr>'GFAC_2021-Q3_SCDPT3'!SCDPT3_84BEGIN_1</vt:lpstr>
      <vt:lpstr>'GFAC_2021-Q3_SCDPT3'!SCDPT3_84BEGIN_10.01</vt:lpstr>
      <vt:lpstr>'GFAC_2021-Q3_SCDPT3'!SCDPT3_84BEGIN_10.02</vt:lpstr>
      <vt:lpstr>'GFAC_2021-Q3_SCDPT3'!SCDPT3_84BEGIN_10.03</vt:lpstr>
      <vt:lpstr>'GFAC_2021-Q3_SCDPT3'!SCDPT3_84BEGIN_11</vt:lpstr>
      <vt:lpstr>'GFAC_2021-Q3_SCDPT3'!SCDPT3_84BEGIN_12</vt:lpstr>
      <vt:lpstr>'GFAC_2021-Q3_SCDPT3'!SCDPT3_84BEGIN_13</vt:lpstr>
      <vt:lpstr>'GFAC_2021-Q3_SCDPT3'!SCDPT3_84BEGIN_14</vt:lpstr>
      <vt:lpstr>'GFAC_2021-Q3_SCDPT3'!SCDPT3_84BEGIN_15</vt:lpstr>
      <vt:lpstr>'GFAC_2021-Q3_SCDPT3'!SCDPT3_84BEGIN_16</vt:lpstr>
      <vt:lpstr>'GFAC_2021-Q3_SCDPT3'!SCDPT3_84BEGIN_2</vt:lpstr>
      <vt:lpstr>'GFAC_2021-Q3_SCDPT3'!SCDPT3_84BEGIN_3</vt:lpstr>
      <vt:lpstr>'GFAC_2021-Q3_SCDPT3'!SCDPT3_84BEGIN_4</vt:lpstr>
      <vt:lpstr>'GFAC_2021-Q3_SCDPT3'!SCDPT3_84BEGIN_5</vt:lpstr>
      <vt:lpstr>'GFAC_2021-Q3_SCDPT3'!SCDPT3_84BEGIN_6</vt:lpstr>
      <vt:lpstr>'GFAC_2021-Q3_SCDPT3'!SCDPT3_84BEGIN_7</vt:lpstr>
      <vt:lpstr>'GFAC_2021-Q3_SCDPT3'!SCDPT3_84BEGIN_8</vt:lpstr>
      <vt:lpstr>'GFAC_2021-Q3_SCDPT3'!SCDPT3_84BEGIN_9</vt:lpstr>
      <vt:lpstr>'GFAC_2021-Q3_SCDPT3'!SCDPT3_84ENDIN_10.01</vt:lpstr>
      <vt:lpstr>'GFAC_2021-Q3_SCDPT3'!SCDPT3_84ENDIN_10.02</vt:lpstr>
      <vt:lpstr>'GFAC_2021-Q3_SCDPT3'!SCDPT3_84ENDIN_10.03</vt:lpstr>
      <vt:lpstr>'GFAC_2021-Q3_SCDPT3'!SCDPT3_84ENDIN_11</vt:lpstr>
      <vt:lpstr>'GFAC_2021-Q3_SCDPT3'!SCDPT3_84ENDIN_12</vt:lpstr>
      <vt:lpstr>'GFAC_2021-Q3_SCDPT3'!SCDPT3_84ENDIN_13</vt:lpstr>
      <vt:lpstr>'GFAC_2021-Q3_SCDPT3'!SCDPT3_84ENDIN_14</vt:lpstr>
      <vt:lpstr>'GFAC_2021-Q3_SCDPT3'!SCDPT3_84ENDIN_15</vt:lpstr>
      <vt:lpstr>'GFAC_2021-Q3_SCDPT3'!SCDPT3_84ENDIN_16</vt:lpstr>
      <vt:lpstr>'GFAC_2021-Q3_SCDPT3'!SCDPT3_84ENDIN_2</vt:lpstr>
      <vt:lpstr>'GFAC_2021-Q3_SCDPT3'!SCDPT3_84ENDIN_3</vt:lpstr>
      <vt:lpstr>'GFAC_2021-Q3_SCDPT3'!SCDPT3_84ENDIN_4</vt:lpstr>
      <vt:lpstr>'GFAC_2021-Q3_SCDPT3'!SCDPT3_84ENDIN_5</vt:lpstr>
      <vt:lpstr>'GFAC_2021-Q3_SCDPT3'!SCDPT3_84ENDIN_6</vt:lpstr>
      <vt:lpstr>'GFAC_2021-Q3_SCDPT3'!SCDPT3_84ENDIN_7</vt:lpstr>
      <vt:lpstr>'GFAC_2021-Q3_SCDPT3'!SCDPT3_84ENDIN_8</vt:lpstr>
      <vt:lpstr>'GFAC_2021-Q3_SCDPT3'!SCDPT3_84ENDIN_9</vt:lpstr>
      <vt:lpstr>'GFAC_2021-Q3_SCDPT3'!SCDPT3_8500000_Range</vt:lpstr>
      <vt:lpstr>'GFAC_2021-Q3_SCDPT3'!SCDPT3_8599999_7</vt:lpstr>
      <vt:lpstr>'GFAC_2021-Q3_SCDPT3'!SCDPT3_8599999_9</vt:lpstr>
      <vt:lpstr>'GFAC_2021-Q3_SCDPT3'!SCDPT3_85BEGIN_1</vt:lpstr>
      <vt:lpstr>'GFAC_2021-Q3_SCDPT3'!SCDPT3_85BEGIN_10.01</vt:lpstr>
      <vt:lpstr>'GFAC_2021-Q3_SCDPT3'!SCDPT3_85BEGIN_10.02</vt:lpstr>
      <vt:lpstr>'GFAC_2021-Q3_SCDPT3'!SCDPT3_85BEGIN_10.03</vt:lpstr>
      <vt:lpstr>'GFAC_2021-Q3_SCDPT3'!SCDPT3_85BEGIN_11</vt:lpstr>
      <vt:lpstr>'GFAC_2021-Q3_SCDPT3'!SCDPT3_85BEGIN_12</vt:lpstr>
      <vt:lpstr>'GFAC_2021-Q3_SCDPT3'!SCDPT3_85BEGIN_13</vt:lpstr>
      <vt:lpstr>'GFAC_2021-Q3_SCDPT3'!SCDPT3_85BEGIN_14</vt:lpstr>
      <vt:lpstr>'GFAC_2021-Q3_SCDPT3'!SCDPT3_85BEGIN_15</vt:lpstr>
      <vt:lpstr>'GFAC_2021-Q3_SCDPT3'!SCDPT3_85BEGIN_16</vt:lpstr>
      <vt:lpstr>'GFAC_2021-Q3_SCDPT3'!SCDPT3_85BEGIN_2</vt:lpstr>
      <vt:lpstr>'GFAC_2021-Q3_SCDPT3'!SCDPT3_85BEGIN_3</vt:lpstr>
      <vt:lpstr>'GFAC_2021-Q3_SCDPT3'!SCDPT3_85BEGIN_4</vt:lpstr>
      <vt:lpstr>'GFAC_2021-Q3_SCDPT3'!SCDPT3_85BEGIN_5</vt:lpstr>
      <vt:lpstr>'GFAC_2021-Q3_SCDPT3'!SCDPT3_85BEGIN_6</vt:lpstr>
      <vt:lpstr>'GFAC_2021-Q3_SCDPT3'!SCDPT3_85BEGIN_7</vt:lpstr>
      <vt:lpstr>'GFAC_2021-Q3_SCDPT3'!SCDPT3_85BEGIN_8</vt:lpstr>
      <vt:lpstr>'GFAC_2021-Q3_SCDPT3'!SCDPT3_85BEGIN_9</vt:lpstr>
      <vt:lpstr>'GFAC_2021-Q3_SCDPT3'!SCDPT3_85ENDIN_10.01</vt:lpstr>
      <vt:lpstr>'GFAC_2021-Q3_SCDPT3'!SCDPT3_85ENDIN_10.02</vt:lpstr>
      <vt:lpstr>'GFAC_2021-Q3_SCDPT3'!SCDPT3_85ENDIN_10.03</vt:lpstr>
      <vt:lpstr>'GFAC_2021-Q3_SCDPT3'!SCDPT3_85ENDIN_11</vt:lpstr>
      <vt:lpstr>'GFAC_2021-Q3_SCDPT3'!SCDPT3_85ENDIN_12</vt:lpstr>
      <vt:lpstr>'GFAC_2021-Q3_SCDPT3'!SCDPT3_85ENDIN_13</vt:lpstr>
      <vt:lpstr>'GFAC_2021-Q3_SCDPT3'!SCDPT3_85ENDIN_14</vt:lpstr>
      <vt:lpstr>'GFAC_2021-Q3_SCDPT3'!SCDPT3_85ENDIN_15</vt:lpstr>
      <vt:lpstr>'GFAC_2021-Q3_SCDPT3'!SCDPT3_85ENDIN_16</vt:lpstr>
      <vt:lpstr>'GFAC_2021-Q3_SCDPT3'!SCDPT3_85ENDIN_2</vt:lpstr>
      <vt:lpstr>'GFAC_2021-Q3_SCDPT3'!SCDPT3_85ENDIN_3</vt:lpstr>
      <vt:lpstr>'GFAC_2021-Q3_SCDPT3'!SCDPT3_85ENDIN_4</vt:lpstr>
      <vt:lpstr>'GFAC_2021-Q3_SCDPT3'!SCDPT3_85ENDIN_5</vt:lpstr>
      <vt:lpstr>'GFAC_2021-Q3_SCDPT3'!SCDPT3_85ENDIN_6</vt:lpstr>
      <vt:lpstr>'GFAC_2021-Q3_SCDPT3'!SCDPT3_85ENDIN_7</vt:lpstr>
      <vt:lpstr>'GFAC_2021-Q3_SCDPT3'!SCDPT3_85ENDIN_8</vt:lpstr>
      <vt:lpstr>'GFAC_2021-Q3_SCDPT3'!SCDPT3_85ENDIN_9</vt:lpstr>
      <vt:lpstr>'GFAC_2021-Q3_SCDPT3'!SCDPT3_8600000_Range</vt:lpstr>
      <vt:lpstr>'GFAC_2021-Q3_SCDPT3'!SCDPT3_8699999_7</vt:lpstr>
      <vt:lpstr>'GFAC_2021-Q3_SCDPT3'!SCDPT3_8699999_9</vt:lpstr>
      <vt:lpstr>'GFAC_2021-Q3_SCDPT3'!SCDPT3_86BEGIN_1</vt:lpstr>
      <vt:lpstr>'GFAC_2021-Q3_SCDPT3'!SCDPT3_86BEGIN_10.01</vt:lpstr>
      <vt:lpstr>'GFAC_2021-Q3_SCDPT3'!SCDPT3_86BEGIN_10.02</vt:lpstr>
      <vt:lpstr>'GFAC_2021-Q3_SCDPT3'!SCDPT3_86BEGIN_10.03</vt:lpstr>
      <vt:lpstr>'GFAC_2021-Q3_SCDPT3'!SCDPT3_86BEGIN_11</vt:lpstr>
      <vt:lpstr>'GFAC_2021-Q3_SCDPT3'!SCDPT3_86BEGIN_12</vt:lpstr>
      <vt:lpstr>'GFAC_2021-Q3_SCDPT3'!SCDPT3_86BEGIN_13</vt:lpstr>
      <vt:lpstr>'GFAC_2021-Q3_SCDPT3'!SCDPT3_86BEGIN_14</vt:lpstr>
      <vt:lpstr>'GFAC_2021-Q3_SCDPT3'!SCDPT3_86BEGIN_15</vt:lpstr>
      <vt:lpstr>'GFAC_2021-Q3_SCDPT3'!SCDPT3_86BEGIN_16</vt:lpstr>
      <vt:lpstr>'GFAC_2021-Q3_SCDPT3'!SCDPT3_86BEGIN_2</vt:lpstr>
      <vt:lpstr>'GFAC_2021-Q3_SCDPT3'!SCDPT3_86BEGIN_3</vt:lpstr>
      <vt:lpstr>'GFAC_2021-Q3_SCDPT3'!SCDPT3_86BEGIN_4</vt:lpstr>
      <vt:lpstr>'GFAC_2021-Q3_SCDPT3'!SCDPT3_86BEGIN_5</vt:lpstr>
      <vt:lpstr>'GFAC_2021-Q3_SCDPT3'!SCDPT3_86BEGIN_6</vt:lpstr>
      <vt:lpstr>'GFAC_2021-Q3_SCDPT3'!SCDPT3_86BEGIN_7</vt:lpstr>
      <vt:lpstr>'GFAC_2021-Q3_SCDPT3'!SCDPT3_86BEGIN_8</vt:lpstr>
      <vt:lpstr>'GFAC_2021-Q3_SCDPT3'!SCDPT3_86BEGIN_9</vt:lpstr>
      <vt:lpstr>'GFAC_2021-Q3_SCDPT3'!SCDPT3_86ENDIN_10.01</vt:lpstr>
      <vt:lpstr>'GFAC_2021-Q3_SCDPT3'!SCDPT3_86ENDIN_10.02</vt:lpstr>
      <vt:lpstr>'GFAC_2021-Q3_SCDPT3'!SCDPT3_86ENDIN_10.03</vt:lpstr>
      <vt:lpstr>'GFAC_2021-Q3_SCDPT3'!SCDPT3_86ENDIN_11</vt:lpstr>
      <vt:lpstr>'GFAC_2021-Q3_SCDPT3'!SCDPT3_86ENDIN_12</vt:lpstr>
      <vt:lpstr>'GFAC_2021-Q3_SCDPT3'!SCDPT3_86ENDIN_13</vt:lpstr>
      <vt:lpstr>'GFAC_2021-Q3_SCDPT3'!SCDPT3_86ENDIN_14</vt:lpstr>
      <vt:lpstr>'GFAC_2021-Q3_SCDPT3'!SCDPT3_86ENDIN_15</vt:lpstr>
      <vt:lpstr>'GFAC_2021-Q3_SCDPT3'!SCDPT3_86ENDIN_16</vt:lpstr>
      <vt:lpstr>'GFAC_2021-Q3_SCDPT3'!SCDPT3_86ENDIN_2</vt:lpstr>
      <vt:lpstr>'GFAC_2021-Q3_SCDPT3'!SCDPT3_86ENDIN_3</vt:lpstr>
      <vt:lpstr>'GFAC_2021-Q3_SCDPT3'!SCDPT3_86ENDIN_4</vt:lpstr>
      <vt:lpstr>'GFAC_2021-Q3_SCDPT3'!SCDPT3_86ENDIN_5</vt:lpstr>
      <vt:lpstr>'GFAC_2021-Q3_SCDPT3'!SCDPT3_86ENDIN_6</vt:lpstr>
      <vt:lpstr>'GFAC_2021-Q3_SCDPT3'!SCDPT3_86ENDIN_7</vt:lpstr>
      <vt:lpstr>'GFAC_2021-Q3_SCDPT3'!SCDPT3_86ENDIN_8</vt:lpstr>
      <vt:lpstr>'GFAC_2021-Q3_SCDPT3'!SCDPT3_86ENDIN_9</vt:lpstr>
      <vt:lpstr>'GFAC_2021-Q3_SCDPT3'!SCDPT3_8700000_Range</vt:lpstr>
      <vt:lpstr>'GFAC_2021-Q3_SCDPT3'!SCDPT3_8799999_7</vt:lpstr>
      <vt:lpstr>'GFAC_2021-Q3_SCDPT3'!SCDPT3_8799999_9</vt:lpstr>
      <vt:lpstr>'GFAC_2021-Q3_SCDPT3'!SCDPT3_87BEGIN_1</vt:lpstr>
      <vt:lpstr>'GFAC_2021-Q3_SCDPT3'!SCDPT3_87BEGIN_10.01</vt:lpstr>
      <vt:lpstr>'GFAC_2021-Q3_SCDPT3'!SCDPT3_87BEGIN_10.02</vt:lpstr>
      <vt:lpstr>'GFAC_2021-Q3_SCDPT3'!SCDPT3_87BEGIN_10.03</vt:lpstr>
      <vt:lpstr>'GFAC_2021-Q3_SCDPT3'!SCDPT3_87BEGIN_11</vt:lpstr>
      <vt:lpstr>'GFAC_2021-Q3_SCDPT3'!SCDPT3_87BEGIN_12</vt:lpstr>
      <vt:lpstr>'GFAC_2021-Q3_SCDPT3'!SCDPT3_87BEGIN_13</vt:lpstr>
      <vt:lpstr>'GFAC_2021-Q3_SCDPT3'!SCDPT3_87BEGIN_14</vt:lpstr>
      <vt:lpstr>'GFAC_2021-Q3_SCDPT3'!SCDPT3_87BEGIN_15</vt:lpstr>
      <vt:lpstr>'GFAC_2021-Q3_SCDPT3'!SCDPT3_87BEGIN_16</vt:lpstr>
      <vt:lpstr>'GFAC_2021-Q3_SCDPT3'!SCDPT3_87BEGIN_2</vt:lpstr>
      <vt:lpstr>'GFAC_2021-Q3_SCDPT3'!SCDPT3_87BEGIN_3</vt:lpstr>
      <vt:lpstr>'GFAC_2021-Q3_SCDPT3'!SCDPT3_87BEGIN_4</vt:lpstr>
      <vt:lpstr>'GFAC_2021-Q3_SCDPT3'!SCDPT3_87BEGIN_5</vt:lpstr>
      <vt:lpstr>'GFAC_2021-Q3_SCDPT3'!SCDPT3_87BEGIN_6</vt:lpstr>
      <vt:lpstr>'GFAC_2021-Q3_SCDPT3'!SCDPT3_87BEGIN_7</vt:lpstr>
      <vt:lpstr>'GFAC_2021-Q3_SCDPT3'!SCDPT3_87BEGIN_8</vt:lpstr>
      <vt:lpstr>'GFAC_2021-Q3_SCDPT3'!SCDPT3_87BEGIN_9</vt:lpstr>
      <vt:lpstr>'GFAC_2021-Q3_SCDPT3'!SCDPT3_87ENDIN_10.01</vt:lpstr>
      <vt:lpstr>'GFAC_2021-Q3_SCDPT3'!SCDPT3_87ENDIN_10.02</vt:lpstr>
      <vt:lpstr>'GFAC_2021-Q3_SCDPT3'!SCDPT3_87ENDIN_10.03</vt:lpstr>
      <vt:lpstr>'GFAC_2021-Q3_SCDPT3'!SCDPT3_87ENDIN_11</vt:lpstr>
      <vt:lpstr>'GFAC_2021-Q3_SCDPT3'!SCDPT3_87ENDIN_12</vt:lpstr>
      <vt:lpstr>'GFAC_2021-Q3_SCDPT3'!SCDPT3_87ENDIN_13</vt:lpstr>
      <vt:lpstr>'GFAC_2021-Q3_SCDPT3'!SCDPT3_87ENDIN_14</vt:lpstr>
      <vt:lpstr>'GFAC_2021-Q3_SCDPT3'!SCDPT3_87ENDIN_15</vt:lpstr>
      <vt:lpstr>'GFAC_2021-Q3_SCDPT3'!SCDPT3_87ENDIN_16</vt:lpstr>
      <vt:lpstr>'GFAC_2021-Q3_SCDPT3'!SCDPT3_87ENDIN_2</vt:lpstr>
      <vt:lpstr>'GFAC_2021-Q3_SCDPT3'!SCDPT3_87ENDIN_3</vt:lpstr>
      <vt:lpstr>'GFAC_2021-Q3_SCDPT3'!SCDPT3_87ENDIN_4</vt:lpstr>
      <vt:lpstr>'GFAC_2021-Q3_SCDPT3'!SCDPT3_87ENDIN_5</vt:lpstr>
      <vt:lpstr>'GFAC_2021-Q3_SCDPT3'!SCDPT3_87ENDIN_6</vt:lpstr>
      <vt:lpstr>'GFAC_2021-Q3_SCDPT3'!SCDPT3_87ENDIN_7</vt:lpstr>
      <vt:lpstr>'GFAC_2021-Q3_SCDPT3'!SCDPT3_87ENDIN_8</vt:lpstr>
      <vt:lpstr>'GFAC_2021-Q3_SCDPT3'!SCDPT3_87ENDIN_9</vt:lpstr>
      <vt:lpstr>'GFAC_2021-Q3_SCDPT3'!SCDPT3_8999997_7</vt:lpstr>
      <vt:lpstr>'GFAC_2021-Q3_SCDPT3'!SCDPT3_8999997_9</vt:lpstr>
      <vt:lpstr>'GFAC_2021-Q3_SCDPT3'!SCDPT3_8999999_7</vt:lpstr>
      <vt:lpstr>'GFAC_2021-Q3_SCDPT3'!SCDPT3_8999999_9</vt:lpstr>
      <vt:lpstr>'GFAC_2021-Q3_SCDPT3'!SCDPT3_9000000_Range</vt:lpstr>
      <vt:lpstr>'GFAC_2021-Q3_SCDPT3'!SCDPT3_9099999_7</vt:lpstr>
      <vt:lpstr>'GFAC_2021-Q3_SCDPT3'!SCDPT3_9099999_9</vt:lpstr>
      <vt:lpstr>'GFAC_2021-Q3_SCDPT3'!SCDPT3_90BEGIN_1</vt:lpstr>
      <vt:lpstr>'GFAC_2021-Q3_SCDPT3'!SCDPT3_90BEGIN_10.01</vt:lpstr>
      <vt:lpstr>'GFAC_2021-Q3_SCDPT3'!SCDPT3_90BEGIN_10.02</vt:lpstr>
      <vt:lpstr>'GFAC_2021-Q3_SCDPT3'!SCDPT3_90BEGIN_10.03</vt:lpstr>
      <vt:lpstr>'GFAC_2021-Q3_SCDPT3'!SCDPT3_90BEGIN_11</vt:lpstr>
      <vt:lpstr>'GFAC_2021-Q3_SCDPT3'!SCDPT3_90BEGIN_12</vt:lpstr>
      <vt:lpstr>'GFAC_2021-Q3_SCDPT3'!SCDPT3_90BEGIN_13</vt:lpstr>
      <vt:lpstr>'GFAC_2021-Q3_SCDPT3'!SCDPT3_90BEGIN_14</vt:lpstr>
      <vt:lpstr>'GFAC_2021-Q3_SCDPT3'!SCDPT3_90BEGIN_15</vt:lpstr>
      <vt:lpstr>'GFAC_2021-Q3_SCDPT3'!SCDPT3_90BEGIN_16</vt:lpstr>
      <vt:lpstr>'GFAC_2021-Q3_SCDPT3'!SCDPT3_90BEGIN_2</vt:lpstr>
      <vt:lpstr>'GFAC_2021-Q3_SCDPT3'!SCDPT3_90BEGIN_3</vt:lpstr>
      <vt:lpstr>'GFAC_2021-Q3_SCDPT3'!SCDPT3_90BEGIN_4</vt:lpstr>
      <vt:lpstr>'GFAC_2021-Q3_SCDPT3'!SCDPT3_90BEGIN_5</vt:lpstr>
      <vt:lpstr>'GFAC_2021-Q3_SCDPT3'!SCDPT3_90BEGIN_6</vt:lpstr>
      <vt:lpstr>'GFAC_2021-Q3_SCDPT3'!SCDPT3_90BEGIN_7</vt:lpstr>
      <vt:lpstr>'GFAC_2021-Q3_SCDPT3'!SCDPT3_90BEGIN_8</vt:lpstr>
      <vt:lpstr>'GFAC_2021-Q3_SCDPT3'!SCDPT3_90BEGIN_9</vt:lpstr>
      <vt:lpstr>'GFAC_2021-Q3_SCDPT3'!SCDPT3_90ENDIN_10.01</vt:lpstr>
      <vt:lpstr>'GFAC_2021-Q3_SCDPT3'!SCDPT3_90ENDIN_10.02</vt:lpstr>
      <vt:lpstr>'GFAC_2021-Q3_SCDPT3'!SCDPT3_90ENDIN_10.03</vt:lpstr>
      <vt:lpstr>'GFAC_2021-Q3_SCDPT3'!SCDPT3_90ENDIN_11</vt:lpstr>
      <vt:lpstr>'GFAC_2021-Q3_SCDPT3'!SCDPT3_90ENDIN_12</vt:lpstr>
      <vt:lpstr>'GFAC_2021-Q3_SCDPT3'!SCDPT3_90ENDIN_13</vt:lpstr>
      <vt:lpstr>'GFAC_2021-Q3_SCDPT3'!SCDPT3_90ENDIN_14</vt:lpstr>
      <vt:lpstr>'GFAC_2021-Q3_SCDPT3'!SCDPT3_90ENDIN_15</vt:lpstr>
      <vt:lpstr>'GFAC_2021-Q3_SCDPT3'!SCDPT3_90ENDIN_16</vt:lpstr>
      <vt:lpstr>'GFAC_2021-Q3_SCDPT3'!SCDPT3_90ENDIN_2</vt:lpstr>
      <vt:lpstr>'GFAC_2021-Q3_SCDPT3'!SCDPT3_90ENDIN_3</vt:lpstr>
      <vt:lpstr>'GFAC_2021-Q3_SCDPT3'!SCDPT3_90ENDIN_4</vt:lpstr>
      <vt:lpstr>'GFAC_2021-Q3_SCDPT3'!SCDPT3_90ENDIN_5</vt:lpstr>
      <vt:lpstr>'GFAC_2021-Q3_SCDPT3'!SCDPT3_90ENDIN_6</vt:lpstr>
      <vt:lpstr>'GFAC_2021-Q3_SCDPT3'!SCDPT3_90ENDIN_7</vt:lpstr>
      <vt:lpstr>'GFAC_2021-Q3_SCDPT3'!SCDPT3_90ENDIN_8</vt:lpstr>
      <vt:lpstr>'GFAC_2021-Q3_SCDPT3'!SCDPT3_90ENDIN_9</vt:lpstr>
      <vt:lpstr>'GFAC_2021-Q3_SCDPT3'!SCDPT3_9100000_Range</vt:lpstr>
      <vt:lpstr>'GFAC_2021-Q3_SCDPT3'!SCDPT3_9199999_7</vt:lpstr>
      <vt:lpstr>'GFAC_2021-Q3_SCDPT3'!SCDPT3_9199999_9</vt:lpstr>
      <vt:lpstr>'GFAC_2021-Q3_SCDPT3'!SCDPT3_91BEGIN_1</vt:lpstr>
      <vt:lpstr>'GFAC_2021-Q3_SCDPT3'!SCDPT3_91BEGIN_10.01</vt:lpstr>
      <vt:lpstr>'GFAC_2021-Q3_SCDPT3'!SCDPT3_91BEGIN_10.02</vt:lpstr>
      <vt:lpstr>'GFAC_2021-Q3_SCDPT3'!SCDPT3_91BEGIN_10.03</vt:lpstr>
      <vt:lpstr>'GFAC_2021-Q3_SCDPT3'!SCDPT3_91BEGIN_11</vt:lpstr>
      <vt:lpstr>'GFAC_2021-Q3_SCDPT3'!SCDPT3_91BEGIN_12</vt:lpstr>
      <vt:lpstr>'GFAC_2021-Q3_SCDPT3'!SCDPT3_91BEGIN_13</vt:lpstr>
      <vt:lpstr>'GFAC_2021-Q3_SCDPT3'!SCDPT3_91BEGIN_14</vt:lpstr>
      <vt:lpstr>'GFAC_2021-Q3_SCDPT3'!SCDPT3_91BEGIN_15</vt:lpstr>
      <vt:lpstr>'GFAC_2021-Q3_SCDPT3'!SCDPT3_91BEGIN_16</vt:lpstr>
      <vt:lpstr>'GFAC_2021-Q3_SCDPT3'!SCDPT3_91BEGIN_2</vt:lpstr>
      <vt:lpstr>'GFAC_2021-Q3_SCDPT3'!SCDPT3_91BEGIN_3</vt:lpstr>
      <vt:lpstr>'GFAC_2021-Q3_SCDPT3'!SCDPT3_91BEGIN_4</vt:lpstr>
      <vt:lpstr>'GFAC_2021-Q3_SCDPT3'!SCDPT3_91BEGIN_5</vt:lpstr>
      <vt:lpstr>'GFAC_2021-Q3_SCDPT3'!SCDPT3_91BEGIN_6</vt:lpstr>
      <vt:lpstr>'GFAC_2021-Q3_SCDPT3'!SCDPT3_91BEGIN_7</vt:lpstr>
      <vt:lpstr>'GFAC_2021-Q3_SCDPT3'!SCDPT3_91BEGIN_8</vt:lpstr>
      <vt:lpstr>'GFAC_2021-Q3_SCDPT3'!SCDPT3_91BEGIN_9</vt:lpstr>
      <vt:lpstr>'GFAC_2021-Q3_SCDPT3'!SCDPT3_91ENDIN_10.01</vt:lpstr>
      <vt:lpstr>'GFAC_2021-Q3_SCDPT3'!SCDPT3_91ENDIN_10.02</vt:lpstr>
      <vt:lpstr>'GFAC_2021-Q3_SCDPT3'!SCDPT3_91ENDIN_10.03</vt:lpstr>
      <vt:lpstr>'GFAC_2021-Q3_SCDPT3'!SCDPT3_91ENDIN_11</vt:lpstr>
      <vt:lpstr>'GFAC_2021-Q3_SCDPT3'!SCDPT3_91ENDIN_12</vt:lpstr>
      <vt:lpstr>'GFAC_2021-Q3_SCDPT3'!SCDPT3_91ENDIN_13</vt:lpstr>
      <vt:lpstr>'GFAC_2021-Q3_SCDPT3'!SCDPT3_91ENDIN_14</vt:lpstr>
      <vt:lpstr>'GFAC_2021-Q3_SCDPT3'!SCDPT3_91ENDIN_15</vt:lpstr>
      <vt:lpstr>'GFAC_2021-Q3_SCDPT3'!SCDPT3_91ENDIN_16</vt:lpstr>
      <vt:lpstr>'GFAC_2021-Q3_SCDPT3'!SCDPT3_91ENDIN_2</vt:lpstr>
      <vt:lpstr>'GFAC_2021-Q3_SCDPT3'!SCDPT3_91ENDIN_3</vt:lpstr>
      <vt:lpstr>'GFAC_2021-Q3_SCDPT3'!SCDPT3_91ENDIN_4</vt:lpstr>
      <vt:lpstr>'GFAC_2021-Q3_SCDPT3'!SCDPT3_91ENDIN_5</vt:lpstr>
      <vt:lpstr>'GFAC_2021-Q3_SCDPT3'!SCDPT3_91ENDIN_6</vt:lpstr>
      <vt:lpstr>'GFAC_2021-Q3_SCDPT3'!SCDPT3_91ENDIN_7</vt:lpstr>
      <vt:lpstr>'GFAC_2021-Q3_SCDPT3'!SCDPT3_91ENDIN_8</vt:lpstr>
      <vt:lpstr>'GFAC_2021-Q3_SCDPT3'!SCDPT3_91ENDIN_9</vt:lpstr>
      <vt:lpstr>'GFAC_2021-Q3_SCDPT3'!SCDPT3_9200000_Range</vt:lpstr>
      <vt:lpstr>'GFAC_2021-Q3_SCDPT3'!SCDPT3_9299999_7</vt:lpstr>
      <vt:lpstr>'GFAC_2021-Q3_SCDPT3'!SCDPT3_9299999_9</vt:lpstr>
      <vt:lpstr>'GFAC_2021-Q3_SCDPT3'!SCDPT3_92BEGIN_1</vt:lpstr>
      <vt:lpstr>'GFAC_2021-Q3_SCDPT3'!SCDPT3_92BEGIN_10.01</vt:lpstr>
      <vt:lpstr>'GFAC_2021-Q3_SCDPT3'!SCDPT3_92BEGIN_10.02</vt:lpstr>
      <vt:lpstr>'GFAC_2021-Q3_SCDPT3'!SCDPT3_92BEGIN_10.03</vt:lpstr>
      <vt:lpstr>'GFAC_2021-Q3_SCDPT3'!SCDPT3_92BEGIN_11</vt:lpstr>
      <vt:lpstr>'GFAC_2021-Q3_SCDPT3'!SCDPT3_92BEGIN_12</vt:lpstr>
      <vt:lpstr>'GFAC_2021-Q3_SCDPT3'!SCDPT3_92BEGIN_13</vt:lpstr>
      <vt:lpstr>'GFAC_2021-Q3_SCDPT3'!SCDPT3_92BEGIN_14</vt:lpstr>
      <vt:lpstr>'GFAC_2021-Q3_SCDPT3'!SCDPT3_92BEGIN_15</vt:lpstr>
      <vt:lpstr>'GFAC_2021-Q3_SCDPT3'!SCDPT3_92BEGIN_16</vt:lpstr>
      <vt:lpstr>'GFAC_2021-Q3_SCDPT3'!SCDPT3_92BEGIN_2</vt:lpstr>
      <vt:lpstr>'GFAC_2021-Q3_SCDPT3'!SCDPT3_92BEGIN_3</vt:lpstr>
      <vt:lpstr>'GFAC_2021-Q3_SCDPT3'!SCDPT3_92BEGIN_4</vt:lpstr>
      <vt:lpstr>'GFAC_2021-Q3_SCDPT3'!SCDPT3_92BEGIN_5</vt:lpstr>
      <vt:lpstr>'GFAC_2021-Q3_SCDPT3'!SCDPT3_92BEGIN_6</vt:lpstr>
      <vt:lpstr>'GFAC_2021-Q3_SCDPT3'!SCDPT3_92BEGIN_7</vt:lpstr>
      <vt:lpstr>'GFAC_2021-Q3_SCDPT3'!SCDPT3_92BEGIN_8</vt:lpstr>
      <vt:lpstr>'GFAC_2021-Q3_SCDPT3'!SCDPT3_92BEGIN_9</vt:lpstr>
      <vt:lpstr>'GFAC_2021-Q3_SCDPT3'!SCDPT3_92ENDIN_10.01</vt:lpstr>
      <vt:lpstr>'GFAC_2021-Q3_SCDPT3'!SCDPT3_92ENDIN_10.02</vt:lpstr>
      <vt:lpstr>'GFAC_2021-Q3_SCDPT3'!SCDPT3_92ENDIN_10.03</vt:lpstr>
      <vt:lpstr>'GFAC_2021-Q3_SCDPT3'!SCDPT3_92ENDIN_11</vt:lpstr>
      <vt:lpstr>'GFAC_2021-Q3_SCDPT3'!SCDPT3_92ENDIN_12</vt:lpstr>
      <vt:lpstr>'GFAC_2021-Q3_SCDPT3'!SCDPT3_92ENDIN_13</vt:lpstr>
      <vt:lpstr>'GFAC_2021-Q3_SCDPT3'!SCDPT3_92ENDIN_14</vt:lpstr>
      <vt:lpstr>'GFAC_2021-Q3_SCDPT3'!SCDPT3_92ENDIN_15</vt:lpstr>
      <vt:lpstr>'GFAC_2021-Q3_SCDPT3'!SCDPT3_92ENDIN_16</vt:lpstr>
      <vt:lpstr>'GFAC_2021-Q3_SCDPT3'!SCDPT3_92ENDIN_2</vt:lpstr>
      <vt:lpstr>'GFAC_2021-Q3_SCDPT3'!SCDPT3_92ENDIN_3</vt:lpstr>
      <vt:lpstr>'GFAC_2021-Q3_SCDPT3'!SCDPT3_92ENDIN_4</vt:lpstr>
      <vt:lpstr>'GFAC_2021-Q3_SCDPT3'!SCDPT3_92ENDIN_5</vt:lpstr>
      <vt:lpstr>'GFAC_2021-Q3_SCDPT3'!SCDPT3_92ENDIN_6</vt:lpstr>
      <vt:lpstr>'GFAC_2021-Q3_SCDPT3'!SCDPT3_92ENDIN_7</vt:lpstr>
      <vt:lpstr>'GFAC_2021-Q3_SCDPT3'!SCDPT3_92ENDIN_8</vt:lpstr>
      <vt:lpstr>'GFAC_2021-Q3_SCDPT3'!SCDPT3_92ENDIN_9</vt:lpstr>
      <vt:lpstr>'GFAC_2021-Q3_SCDPT3'!SCDPT3_9300000_Range</vt:lpstr>
      <vt:lpstr>'GFAC_2021-Q3_SCDPT3'!SCDPT3_9399999_7</vt:lpstr>
      <vt:lpstr>'GFAC_2021-Q3_SCDPT3'!SCDPT3_9399999_9</vt:lpstr>
      <vt:lpstr>'GFAC_2021-Q3_SCDPT3'!SCDPT3_93BEGIN_1</vt:lpstr>
      <vt:lpstr>'GFAC_2021-Q3_SCDPT3'!SCDPT3_93BEGIN_10.01</vt:lpstr>
      <vt:lpstr>'GFAC_2021-Q3_SCDPT3'!SCDPT3_93BEGIN_10.02</vt:lpstr>
      <vt:lpstr>'GFAC_2021-Q3_SCDPT3'!SCDPT3_93BEGIN_10.03</vt:lpstr>
      <vt:lpstr>'GFAC_2021-Q3_SCDPT3'!SCDPT3_93BEGIN_11</vt:lpstr>
      <vt:lpstr>'GFAC_2021-Q3_SCDPT3'!SCDPT3_93BEGIN_12</vt:lpstr>
      <vt:lpstr>'GFAC_2021-Q3_SCDPT3'!SCDPT3_93BEGIN_13</vt:lpstr>
      <vt:lpstr>'GFAC_2021-Q3_SCDPT3'!SCDPT3_93BEGIN_14</vt:lpstr>
      <vt:lpstr>'GFAC_2021-Q3_SCDPT3'!SCDPT3_93BEGIN_15</vt:lpstr>
      <vt:lpstr>'GFAC_2021-Q3_SCDPT3'!SCDPT3_93BEGIN_16</vt:lpstr>
      <vt:lpstr>'GFAC_2021-Q3_SCDPT3'!SCDPT3_93BEGIN_2</vt:lpstr>
      <vt:lpstr>'GFAC_2021-Q3_SCDPT3'!SCDPT3_93BEGIN_3</vt:lpstr>
      <vt:lpstr>'GFAC_2021-Q3_SCDPT3'!SCDPT3_93BEGIN_4</vt:lpstr>
      <vt:lpstr>'GFAC_2021-Q3_SCDPT3'!SCDPT3_93BEGIN_5</vt:lpstr>
      <vt:lpstr>'GFAC_2021-Q3_SCDPT3'!SCDPT3_93BEGIN_6</vt:lpstr>
      <vt:lpstr>'GFAC_2021-Q3_SCDPT3'!SCDPT3_93BEGIN_7</vt:lpstr>
      <vt:lpstr>'GFAC_2021-Q3_SCDPT3'!SCDPT3_93BEGIN_8</vt:lpstr>
      <vt:lpstr>'GFAC_2021-Q3_SCDPT3'!SCDPT3_93BEGIN_9</vt:lpstr>
      <vt:lpstr>'GFAC_2021-Q3_SCDPT3'!SCDPT3_93ENDIN_10.01</vt:lpstr>
      <vt:lpstr>'GFAC_2021-Q3_SCDPT3'!SCDPT3_93ENDIN_10.02</vt:lpstr>
      <vt:lpstr>'GFAC_2021-Q3_SCDPT3'!SCDPT3_93ENDIN_10.03</vt:lpstr>
      <vt:lpstr>'GFAC_2021-Q3_SCDPT3'!SCDPT3_93ENDIN_11</vt:lpstr>
      <vt:lpstr>'GFAC_2021-Q3_SCDPT3'!SCDPT3_93ENDIN_12</vt:lpstr>
      <vt:lpstr>'GFAC_2021-Q3_SCDPT3'!SCDPT3_93ENDIN_13</vt:lpstr>
      <vt:lpstr>'GFAC_2021-Q3_SCDPT3'!SCDPT3_93ENDIN_14</vt:lpstr>
      <vt:lpstr>'GFAC_2021-Q3_SCDPT3'!SCDPT3_93ENDIN_15</vt:lpstr>
      <vt:lpstr>'GFAC_2021-Q3_SCDPT3'!SCDPT3_93ENDIN_16</vt:lpstr>
      <vt:lpstr>'GFAC_2021-Q3_SCDPT3'!SCDPT3_93ENDIN_2</vt:lpstr>
      <vt:lpstr>'GFAC_2021-Q3_SCDPT3'!SCDPT3_93ENDIN_3</vt:lpstr>
      <vt:lpstr>'GFAC_2021-Q3_SCDPT3'!SCDPT3_93ENDIN_4</vt:lpstr>
      <vt:lpstr>'GFAC_2021-Q3_SCDPT3'!SCDPT3_93ENDIN_5</vt:lpstr>
      <vt:lpstr>'GFAC_2021-Q3_SCDPT3'!SCDPT3_93ENDIN_6</vt:lpstr>
      <vt:lpstr>'GFAC_2021-Q3_SCDPT3'!SCDPT3_93ENDIN_7</vt:lpstr>
      <vt:lpstr>'GFAC_2021-Q3_SCDPT3'!SCDPT3_93ENDIN_8</vt:lpstr>
      <vt:lpstr>'GFAC_2021-Q3_SCDPT3'!SCDPT3_93ENDIN_9</vt:lpstr>
      <vt:lpstr>'GFAC_2021-Q3_SCDPT3'!SCDPT3_9400000_Range</vt:lpstr>
      <vt:lpstr>'GFAC_2021-Q3_SCDPT3'!SCDPT3_9499999_7</vt:lpstr>
      <vt:lpstr>'GFAC_2021-Q3_SCDPT3'!SCDPT3_9499999_9</vt:lpstr>
      <vt:lpstr>'GFAC_2021-Q3_SCDPT3'!SCDPT3_94BEGIN_1</vt:lpstr>
      <vt:lpstr>'GFAC_2021-Q3_SCDPT3'!SCDPT3_94BEGIN_10.01</vt:lpstr>
      <vt:lpstr>'GFAC_2021-Q3_SCDPT3'!SCDPT3_94BEGIN_10.02</vt:lpstr>
      <vt:lpstr>'GFAC_2021-Q3_SCDPT3'!SCDPT3_94BEGIN_10.03</vt:lpstr>
      <vt:lpstr>'GFAC_2021-Q3_SCDPT3'!SCDPT3_94BEGIN_11</vt:lpstr>
      <vt:lpstr>'GFAC_2021-Q3_SCDPT3'!SCDPT3_94BEGIN_12</vt:lpstr>
      <vt:lpstr>'GFAC_2021-Q3_SCDPT3'!SCDPT3_94BEGIN_13</vt:lpstr>
      <vt:lpstr>'GFAC_2021-Q3_SCDPT3'!SCDPT3_94BEGIN_14</vt:lpstr>
      <vt:lpstr>'GFAC_2021-Q3_SCDPT3'!SCDPT3_94BEGIN_15</vt:lpstr>
      <vt:lpstr>'GFAC_2021-Q3_SCDPT3'!SCDPT3_94BEGIN_16</vt:lpstr>
      <vt:lpstr>'GFAC_2021-Q3_SCDPT3'!SCDPT3_94BEGIN_2</vt:lpstr>
      <vt:lpstr>'GFAC_2021-Q3_SCDPT3'!SCDPT3_94BEGIN_3</vt:lpstr>
      <vt:lpstr>'GFAC_2021-Q3_SCDPT3'!SCDPT3_94BEGIN_4</vt:lpstr>
      <vt:lpstr>'GFAC_2021-Q3_SCDPT3'!SCDPT3_94BEGIN_5</vt:lpstr>
      <vt:lpstr>'GFAC_2021-Q3_SCDPT3'!SCDPT3_94BEGIN_6</vt:lpstr>
      <vt:lpstr>'GFAC_2021-Q3_SCDPT3'!SCDPT3_94BEGIN_7</vt:lpstr>
      <vt:lpstr>'GFAC_2021-Q3_SCDPT3'!SCDPT3_94BEGIN_8</vt:lpstr>
      <vt:lpstr>'GFAC_2021-Q3_SCDPT3'!SCDPT3_94BEGIN_9</vt:lpstr>
      <vt:lpstr>'GFAC_2021-Q3_SCDPT3'!SCDPT3_94ENDIN_10.01</vt:lpstr>
      <vt:lpstr>'GFAC_2021-Q3_SCDPT3'!SCDPT3_94ENDIN_10.02</vt:lpstr>
      <vt:lpstr>'GFAC_2021-Q3_SCDPT3'!SCDPT3_94ENDIN_10.03</vt:lpstr>
      <vt:lpstr>'GFAC_2021-Q3_SCDPT3'!SCDPT3_94ENDIN_11</vt:lpstr>
      <vt:lpstr>'GFAC_2021-Q3_SCDPT3'!SCDPT3_94ENDIN_12</vt:lpstr>
      <vt:lpstr>'GFAC_2021-Q3_SCDPT3'!SCDPT3_94ENDIN_13</vt:lpstr>
      <vt:lpstr>'GFAC_2021-Q3_SCDPT3'!SCDPT3_94ENDIN_14</vt:lpstr>
      <vt:lpstr>'GFAC_2021-Q3_SCDPT3'!SCDPT3_94ENDIN_15</vt:lpstr>
      <vt:lpstr>'GFAC_2021-Q3_SCDPT3'!SCDPT3_94ENDIN_16</vt:lpstr>
      <vt:lpstr>'GFAC_2021-Q3_SCDPT3'!SCDPT3_94ENDIN_2</vt:lpstr>
      <vt:lpstr>'GFAC_2021-Q3_SCDPT3'!SCDPT3_94ENDIN_3</vt:lpstr>
      <vt:lpstr>'GFAC_2021-Q3_SCDPT3'!SCDPT3_94ENDIN_4</vt:lpstr>
      <vt:lpstr>'GFAC_2021-Q3_SCDPT3'!SCDPT3_94ENDIN_5</vt:lpstr>
      <vt:lpstr>'GFAC_2021-Q3_SCDPT3'!SCDPT3_94ENDIN_6</vt:lpstr>
      <vt:lpstr>'GFAC_2021-Q3_SCDPT3'!SCDPT3_94ENDIN_7</vt:lpstr>
      <vt:lpstr>'GFAC_2021-Q3_SCDPT3'!SCDPT3_94ENDIN_8</vt:lpstr>
      <vt:lpstr>'GFAC_2021-Q3_SCDPT3'!SCDPT3_94ENDIN_9</vt:lpstr>
      <vt:lpstr>'GFAC_2021-Q3_SCDPT3'!SCDPT3_9500000_Range</vt:lpstr>
      <vt:lpstr>'GFAC_2021-Q3_SCDPT3'!SCDPT3_9599999_7</vt:lpstr>
      <vt:lpstr>'GFAC_2021-Q3_SCDPT3'!SCDPT3_9599999_9</vt:lpstr>
      <vt:lpstr>'GFAC_2021-Q3_SCDPT3'!SCDPT3_95BEGIN_1</vt:lpstr>
      <vt:lpstr>'GFAC_2021-Q3_SCDPT3'!SCDPT3_95BEGIN_10.01</vt:lpstr>
      <vt:lpstr>'GFAC_2021-Q3_SCDPT3'!SCDPT3_95BEGIN_10.02</vt:lpstr>
      <vt:lpstr>'GFAC_2021-Q3_SCDPT3'!SCDPT3_95BEGIN_10.03</vt:lpstr>
      <vt:lpstr>'GFAC_2021-Q3_SCDPT3'!SCDPT3_95BEGIN_11</vt:lpstr>
      <vt:lpstr>'GFAC_2021-Q3_SCDPT3'!SCDPT3_95BEGIN_12</vt:lpstr>
      <vt:lpstr>'GFAC_2021-Q3_SCDPT3'!SCDPT3_95BEGIN_13</vt:lpstr>
      <vt:lpstr>'GFAC_2021-Q3_SCDPT3'!SCDPT3_95BEGIN_14</vt:lpstr>
      <vt:lpstr>'GFAC_2021-Q3_SCDPT3'!SCDPT3_95BEGIN_15</vt:lpstr>
      <vt:lpstr>'GFAC_2021-Q3_SCDPT3'!SCDPT3_95BEGIN_16</vt:lpstr>
      <vt:lpstr>'GFAC_2021-Q3_SCDPT3'!SCDPT3_95BEGIN_2</vt:lpstr>
      <vt:lpstr>'GFAC_2021-Q3_SCDPT3'!SCDPT3_95BEGIN_3</vt:lpstr>
      <vt:lpstr>'GFAC_2021-Q3_SCDPT3'!SCDPT3_95BEGIN_4</vt:lpstr>
      <vt:lpstr>'GFAC_2021-Q3_SCDPT3'!SCDPT3_95BEGIN_5</vt:lpstr>
      <vt:lpstr>'GFAC_2021-Q3_SCDPT3'!SCDPT3_95BEGIN_6</vt:lpstr>
      <vt:lpstr>'GFAC_2021-Q3_SCDPT3'!SCDPT3_95BEGIN_7</vt:lpstr>
      <vt:lpstr>'GFAC_2021-Q3_SCDPT3'!SCDPT3_95BEGIN_8</vt:lpstr>
      <vt:lpstr>'GFAC_2021-Q3_SCDPT3'!SCDPT3_95BEGIN_9</vt:lpstr>
      <vt:lpstr>'GFAC_2021-Q3_SCDPT3'!SCDPT3_95ENDIN_10.01</vt:lpstr>
      <vt:lpstr>'GFAC_2021-Q3_SCDPT3'!SCDPT3_95ENDIN_10.02</vt:lpstr>
      <vt:lpstr>'GFAC_2021-Q3_SCDPT3'!SCDPT3_95ENDIN_10.03</vt:lpstr>
      <vt:lpstr>'GFAC_2021-Q3_SCDPT3'!SCDPT3_95ENDIN_11</vt:lpstr>
      <vt:lpstr>'GFAC_2021-Q3_SCDPT3'!SCDPT3_95ENDIN_12</vt:lpstr>
      <vt:lpstr>'GFAC_2021-Q3_SCDPT3'!SCDPT3_95ENDIN_13</vt:lpstr>
      <vt:lpstr>'GFAC_2021-Q3_SCDPT3'!SCDPT3_95ENDIN_14</vt:lpstr>
      <vt:lpstr>'GFAC_2021-Q3_SCDPT3'!SCDPT3_95ENDIN_15</vt:lpstr>
      <vt:lpstr>'GFAC_2021-Q3_SCDPT3'!SCDPT3_95ENDIN_16</vt:lpstr>
      <vt:lpstr>'GFAC_2021-Q3_SCDPT3'!SCDPT3_95ENDIN_2</vt:lpstr>
      <vt:lpstr>'GFAC_2021-Q3_SCDPT3'!SCDPT3_95ENDIN_3</vt:lpstr>
      <vt:lpstr>'GFAC_2021-Q3_SCDPT3'!SCDPT3_95ENDIN_4</vt:lpstr>
      <vt:lpstr>'GFAC_2021-Q3_SCDPT3'!SCDPT3_95ENDIN_5</vt:lpstr>
      <vt:lpstr>'GFAC_2021-Q3_SCDPT3'!SCDPT3_95ENDIN_6</vt:lpstr>
      <vt:lpstr>'GFAC_2021-Q3_SCDPT3'!SCDPT3_95ENDIN_7</vt:lpstr>
      <vt:lpstr>'GFAC_2021-Q3_SCDPT3'!SCDPT3_95ENDIN_8</vt:lpstr>
      <vt:lpstr>'GFAC_2021-Q3_SCDPT3'!SCDPT3_95ENDIN_9</vt:lpstr>
      <vt:lpstr>'GFAC_2021-Q3_SCDPT3'!SCDPT3_9600000_Range</vt:lpstr>
      <vt:lpstr>'GFAC_2021-Q3_SCDPT3'!SCDPT3_9699999_7</vt:lpstr>
      <vt:lpstr>'GFAC_2021-Q3_SCDPT3'!SCDPT3_9699999_9</vt:lpstr>
      <vt:lpstr>'GFAC_2021-Q3_SCDPT3'!SCDPT3_96BEGIN_1</vt:lpstr>
      <vt:lpstr>'GFAC_2021-Q3_SCDPT3'!SCDPT3_96BEGIN_10.01</vt:lpstr>
      <vt:lpstr>'GFAC_2021-Q3_SCDPT3'!SCDPT3_96BEGIN_10.02</vt:lpstr>
      <vt:lpstr>'GFAC_2021-Q3_SCDPT3'!SCDPT3_96BEGIN_10.03</vt:lpstr>
      <vt:lpstr>'GFAC_2021-Q3_SCDPT3'!SCDPT3_96BEGIN_11</vt:lpstr>
      <vt:lpstr>'GFAC_2021-Q3_SCDPT3'!SCDPT3_96BEGIN_12</vt:lpstr>
      <vt:lpstr>'GFAC_2021-Q3_SCDPT3'!SCDPT3_96BEGIN_13</vt:lpstr>
      <vt:lpstr>'GFAC_2021-Q3_SCDPT3'!SCDPT3_96BEGIN_14</vt:lpstr>
      <vt:lpstr>'GFAC_2021-Q3_SCDPT3'!SCDPT3_96BEGIN_15</vt:lpstr>
      <vt:lpstr>'GFAC_2021-Q3_SCDPT3'!SCDPT3_96BEGIN_16</vt:lpstr>
      <vt:lpstr>'GFAC_2021-Q3_SCDPT3'!SCDPT3_96BEGIN_2</vt:lpstr>
      <vt:lpstr>'GFAC_2021-Q3_SCDPT3'!SCDPT3_96BEGIN_3</vt:lpstr>
      <vt:lpstr>'GFAC_2021-Q3_SCDPT3'!SCDPT3_96BEGIN_4</vt:lpstr>
      <vt:lpstr>'GFAC_2021-Q3_SCDPT3'!SCDPT3_96BEGIN_5</vt:lpstr>
      <vt:lpstr>'GFAC_2021-Q3_SCDPT3'!SCDPT3_96BEGIN_6</vt:lpstr>
      <vt:lpstr>'GFAC_2021-Q3_SCDPT3'!SCDPT3_96BEGIN_7</vt:lpstr>
      <vt:lpstr>'GFAC_2021-Q3_SCDPT3'!SCDPT3_96BEGIN_8</vt:lpstr>
      <vt:lpstr>'GFAC_2021-Q3_SCDPT3'!SCDPT3_96BEGIN_9</vt:lpstr>
      <vt:lpstr>'GFAC_2021-Q3_SCDPT3'!SCDPT3_96ENDIN_10.01</vt:lpstr>
      <vt:lpstr>'GFAC_2021-Q3_SCDPT3'!SCDPT3_96ENDIN_10.02</vt:lpstr>
      <vt:lpstr>'GFAC_2021-Q3_SCDPT3'!SCDPT3_96ENDIN_10.03</vt:lpstr>
      <vt:lpstr>'GFAC_2021-Q3_SCDPT3'!SCDPT3_96ENDIN_11</vt:lpstr>
      <vt:lpstr>'GFAC_2021-Q3_SCDPT3'!SCDPT3_96ENDIN_12</vt:lpstr>
      <vt:lpstr>'GFAC_2021-Q3_SCDPT3'!SCDPT3_96ENDIN_13</vt:lpstr>
      <vt:lpstr>'GFAC_2021-Q3_SCDPT3'!SCDPT3_96ENDIN_14</vt:lpstr>
      <vt:lpstr>'GFAC_2021-Q3_SCDPT3'!SCDPT3_96ENDIN_15</vt:lpstr>
      <vt:lpstr>'GFAC_2021-Q3_SCDPT3'!SCDPT3_96ENDIN_16</vt:lpstr>
      <vt:lpstr>'GFAC_2021-Q3_SCDPT3'!SCDPT3_96ENDIN_2</vt:lpstr>
      <vt:lpstr>'GFAC_2021-Q3_SCDPT3'!SCDPT3_96ENDIN_3</vt:lpstr>
      <vt:lpstr>'GFAC_2021-Q3_SCDPT3'!SCDPT3_96ENDIN_4</vt:lpstr>
      <vt:lpstr>'GFAC_2021-Q3_SCDPT3'!SCDPT3_96ENDIN_5</vt:lpstr>
      <vt:lpstr>'GFAC_2021-Q3_SCDPT3'!SCDPT3_96ENDIN_6</vt:lpstr>
      <vt:lpstr>'GFAC_2021-Q3_SCDPT3'!SCDPT3_96ENDIN_7</vt:lpstr>
      <vt:lpstr>'GFAC_2021-Q3_SCDPT3'!SCDPT3_96ENDIN_8</vt:lpstr>
      <vt:lpstr>'GFAC_2021-Q3_SCDPT3'!SCDPT3_96ENDIN_9</vt:lpstr>
      <vt:lpstr>'GFAC_2021-Q3_SCDPT3'!SCDPT3_9799997_7</vt:lpstr>
      <vt:lpstr>'GFAC_2021-Q3_SCDPT3'!SCDPT3_9799997_9</vt:lpstr>
      <vt:lpstr>'GFAC_2021-Q3_SCDPT3'!SCDPT3_9799999_7</vt:lpstr>
      <vt:lpstr>'GFAC_2021-Q3_SCDPT3'!SCDPT3_9799999_9</vt:lpstr>
      <vt:lpstr>'GFAC_2021-Q3_SCDPT3'!SCDPT3_9899999_7</vt:lpstr>
      <vt:lpstr>'GFAC_2021-Q3_SCDPT3'!SCDPT3_9899999_9</vt:lpstr>
      <vt:lpstr>'GFAC_2021-Q3_SCDPT3'!SCDPT3_9999999_7</vt:lpstr>
      <vt:lpstr>'GFAC_2021-Q3_SCDPT3'!SCDPT3_9999999_9</vt:lpstr>
      <vt:lpstr>'GFAC_2021-Q3_SCDPT4'!SCDPT4_0500000_Range</vt:lpstr>
      <vt:lpstr>'GFAC_2021-Q3_SCDPT4'!SCDPT4_0599999_10</vt:lpstr>
      <vt:lpstr>'GFAC_2021-Q3_SCDPT4'!SCDPT4_0599999_11</vt:lpstr>
      <vt:lpstr>'GFAC_2021-Q3_SCDPT4'!SCDPT4_0599999_12</vt:lpstr>
      <vt:lpstr>'GFAC_2021-Q3_SCDPT4'!SCDPT4_0599999_13</vt:lpstr>
      <vt:lpstr>'GFAC_2021-Q3_SCDPT4'!SCDPT4_0599999_14</vt:lpstr>
      <vt:lpstr>'GFAC_2021-Q3_SCDPT4'!SCDPT4_0599999_15</vt:lpstr>
      <vt:lpstr>'GFAC_2021-Q3_SCDPT4'!SCDPT4_0599999_16</vt:lpstr>
      <vt:lpstr>'GFAC_2021-Q3_SCDPT4'!SCDPT4_0599999_17</vt:lpstr>
      <vt:lpstr>'GFAC_2021-Q3_SCDPT4'!SCDPT4_0599999_18</vt:lpstr>
      <vt:lpstr>'GFAC_2021-Q3_SCDPT4'!SCDPT4_0599999_19</vt:lpstr>
      <vt:lpstr>'GFAC_2021-Q3_SCDPT4'!SCDPT4_0599999_20</vt:lpstr>
      <vt:lpstr>'GFAC_2021-Q3_SCDPT4'!SCDPT4_0599999_7</vt:lpstr>
      <vt:lpstr>'GFAC_2021-Q3_SCDPT4'!SCDPT4_0599999_8</vt:lpstr>
      <vt:lpstr>'GFAC_2021-Q3_SCDPT4'!SCDPT4_0599999_9</vt:lpstr>
      <vt:lpstr>'GFAC_2021-Q3_SCDPT4'!SCDPT4_05BEGIN_1</vt:lpstr>
      <vt:lpstr>'GFAC_2021-Q3_SCDPT4'!SCDPT4_05BEGIN_10</vt:lpstr>
      <vt:lpstr>'GFAC_2021-Q3_SCDPT4'!SCDPT4_05BEGIN_11</vt:lpstr>
      <vt:lpstr>'GFAC_2021-Q3_SCDPT4'!SCDPT4_05BEGIN_12</vt:lpstr>
      <vt:lpstr>'GFAC_2021-Q3_SCDPT4'!SCDPT4_05BEGIN_13</vt:lpstr>
      <vt:lpstr>'GFAC_2021-Q3_SCDPT4'!SCDPT4_05BEGIN_14</vt:lpstr>
      <vt:lpstr>'GFAC_2021-Q3_SCDPT4'!SCDPT4_05BEGIN_15</vt:lpstr>
      <vt:lpstr>'GFAC_2021-Q3_SCDPT4'!SCDPT4_05BEGIN_16</vt:lpstr>
      <vt:lpstr>'GFAC_2021-Q3_SCDPT4'!SCDPT4_05BEGIN_17</vt:lpstr>
      <vt:lpstr>'GFAC_2021-Q3_SCDPT4'!SCDPT4_05BEGIN_18</vt:lpstr>
      <vt:lpstr>'GFAC_2021-Q3_SCDPT4'!SCDPT4_05BEGIN_19</vt:lpstr>
      <vt:lpstr>'GFAC_2021-Q3_SCDPT4'!SCDPT4_05BEGIN_2</vt:lpstr>
      <vt:lpstr>'GFAC_2021-Q3_SCDPT4'!SCDPT4_05BEGIN_20</vt:lpstr>
      <vt:lpstr>'GFAC_2021-Q3_SCDPT4'!SCDPT4_05BEGIN_21</vt:lpstr>
      <vt:lpstr>'GFAC_2021-Q3_SCDPT4'!SCDPT4_05BEGIN_22.01</vt:lpstr>
      <vt:lpstr>'GFAC_2021-Q3_SCDPT4'!SCDPT4_05BEGIN_22.02</vt:lpstr>
      <vt:lpstr>'GFAC_2021-Q3_SCDPT4'!SCDPT4_05BEGIN_22.03</vt:lpstr>
      <vt:lpstr>'GFAC_2021-Q3_SCDPT4'!SCDPT4_05BEGIN_23</vt:lpstr>
      <vt:lpstr>'GFAC_2021-Q3_SCDPT4'!SCDPT4_05BEGIN_24</vt:lpstr>
      <vt:lpstr>'GFAC_2021-Q3_SCDPT4'!SCDPT4_05BEGIN_25</vt:lpstr>
      <vt:lpstr>'GFAC_2021-Q3_SCDPT4'!SCDPT4_05BEGIN_26</vt:lpstr>
      <vt:lpstr>'GFAC_2021-Q3_SCDPT4'!SCDPT4_05BEGIN_27</vt:lpstr>
      <vt:lpstr>'GFAC_2021-Q3_SCDPT4'!SCDPT4_05BEGIN_28</vt:lpstr>
      <vt:lpstr>'GFAC_2021-Q3_SCDPT4'!SCDPT4_05BEGIN_3</vt:lpstr>
      <vt:lpstr>'GFAC_2021-Q3_SCDPT4'!SCDPT4_05BEGIN_4</vt:lpstr>
      <vt:lpstr>'GFAC_2021-Q3_SCDPT4'!SCDPT4_05BEGIN_5</vt:lpstr>
      <vt:lpstr>'GFAC_2021-Q3_SCDPT4'!SCDPT4_05BEGIN_6</vt:lpstr>
      <vt:lpstr>'GFAC_2021-Q3_SCDPT4'!SCDPT4_05BEGIN_7</vt:lpstr>
      <vt:lpstr>'GFAC_2021-Q3_SCDPT4'!SCDPT4_05BEGIN_8</vt:lpstr>
      <vt:lpstr>'GFAC_2021-Q3_SCDPT4'!SCDPT4_05BEGIN_9</vt:lpstr>
      <vt:lpstr>'GFAC_2021-Q3_SCDPT4'!SCDPT4_05ENDIN_10</vt:lpstr>
      <vt:lpstr>'GFAC_2021-Q3_SCDPT4'!SCDPT4_05ENDIN_11</vt:lpstr>
      <vt:lpstr>'GFAC_2021-Q3_SCDPT4'!SCDPT4_05ENDIN_12</vt:lpstr>
      <vt:lpstr>'GFAC_2021-Q3_SCDPT4'!SCDPT4_05ENDIN_13</vt:lpstr>
      <vt:lpstr>'GFAC_2021-Q3_SCDPT4'!SCDPT4_05ENDIN_14</vt:lpstr>
      <vt:lpstr>'GFAC_2021-Q3_SCDPT4'!SCDPT4_05ENDIN_15</vt:lpstr>
      <vt:lpstr>'GFAC_2021-Q3_SCDPT4'!SCDPT4_05ENDIN_16</vt:lpstr>
      <vt:lpstr>'GFAC_2021-Q3_SCDPT4'!SCDPT4_05ENDIN_17</vt:lpstr>
      <vt:lpstr>'GFAC_2021-Q3_SCDPT4'!SCDPT4_05ENDIN_18</vt:lpstr>
      <vt:lpstr>'GFAC_2021-Q3_SCDPT4'!SCDPT4_05ENDIN_19</vt:lpstr>
      <vt:lpstr>'GFAC_2021-Q3_SCDPT4'!SCDPT4_05ENDIN_2</vt:lpstr>
      <vt:lpstr>'GFAC_2021-Q3_SCDPT4'!SCDPT4_05ENDIN_20</vt:lpstr>
      <vt:lpstr>'GFAC_2021-Q3_SCDPT4'!SCDPT4_05ENDIN_21</vt:lpstr>
      <vt:lpstr>'GFAC_2021-Q3_SCDPT4'!SCDPT4_05ENDIN_22.01</vt:lpstr>
      <vt:lpstr>'GFAC_2021-Q3_SCDPT4'!SCDPT4_05ENDIN_22.02</vt:lpstr>
      <vt:lpstr>'GFAC_2021-Q3_SCDPT4'!SCDPT4_05ENDIN_22.03</vt:lpstr>
      <vt:lpstr>'GFAC_2021-Q3_SCDPT4'!SCDPT4_05ENDIN_23</vt:lpstr>
      <vt:lpstr>'GFAC_2021-Q3_SCDPT4'!SCDPT4_05ENDIN_24</vt:lpstr>
      <vt:lpstr>'GFAC_2021-Q3_SCDPT4'!SCDPT4_05ENDIN_25</vt:lpstr>
      <vt:lpstr>'GFAC_2021-Q3_SCDPT4'!SCDPT4_05ENDIN_26</vt:lpstr>
      <vt:lpstr>'GFAC_2021-Q3_SCDPT4'!SCDPT4_05ENDIN_27</vt:lpstr>
      <vt:lpstr>'GFAC_2021-Q3_SCDPT4'!SCDPT4_05ENDIN_28</vt:lpstr>
      <vt:lpstr>'GFAC_2021-Q3_SCDPT4'!SCDPT4_05ENDIN_3</vt:lpstr>
      <vt:lpstr>'GFAC_2021-Q3_SCDPT4'!SCDPT4_05ENDIN_4</vt:lpstr>
      <vt:lpstr>'GFAC_2021-Q3_SCDPT4'!SCDPT4_05ENDIN_5</vt:lpstr>
      <vt:lpstr>'GFAC_2021-Q3_SCDPT4'!SCDPT4_05ENDIN_6</vt:lpstr>
      <vt:lpstr>'GFAC_2021-Q3_SCDPT4'!SCDPT4_05ENDIN_7</vt:lpstr>
      <vt:lpstr>'GFAC_2021-Q3_SCDPT4'!SCDPT4_05ENDIN_8</vt:lpstr>
      <vt:lpstr>'GFAC_2021-Q3_SCDPT4'!SCDPT4_05ENDIN_9</vt:lpstr>
      <vt:lpstr>'GFAC_2021-Q3_SCDPT4'!SCDPT4_1000000_Range</vt:lpstr>
      <vt:lpstr>'GFAC_2021-Q3_SCDPT4'!SCDPT4_1099999_10</vt:lpstr>
      <vt:lpstr>'GFAC_2021-Q3_SCDPT4'!SCDPT4_1099999_11</vt:lpstr>
      <vt:lpstr>'GFAC_2021-Q3_SCDPT4'!SCDPT4_1099999_12</vt:lpstr>
      <vt:lpstr>'GFAC_2021-Q3_SCDPT4'!SCDPT4_1099999_13</vt:lpstr>
      <vt:lpstr>'GFAC_2021-Q3_SCDPT4'!SCDPT4_1099999_14</vt:lpstr>
      <vt:lpstr>'GFAC_2021-Q3_SCDPT4'!SCDPT4_1099999_15</vt:lpstr>
      <vt:lpstr>'GFAC_2021-Q3_SCDPT4'!SCDPT4_1099999_16</vt:lpstr>
      <vt:lpstr>'GFAC_2021-Q3_SCDPT4'!SCDPT4_1099999_17</vt:lpstr>
      <vt:lpstr>'GFAC_2021-Q3_SCDPT4'!SCDPT4_1099999_18</vt:lpstr>
      <vt:lpstr>'GFAC_2021-Q3_SCDPT4'!SCDPT4_1099999_19</vt:lpstr>
      <vt:lpstr>'GFAC_2021-Q3_SCDPT4'!SCDPT4_1099999_20</vt:lpstr>
      <vt:lpstr>'GFAC_2021-Q3_SCDPT4'!SCDPT4_1099999_7</vt:lpstr>
      <vt:lpstr>'GFAC_2021-Q3_SCDPT4'!SCDPT4_1099999_8</vt:lpstr>
      <vt:lpstr>'GFAC_2021-Q3_SCDPT4'!SCDPT4_1099999_9</vt:lpstr>
      <vt:lpstr>'GFAC_2021-Q3_SCDPT4'!SCDPT4_10BEGIN_1</vt:lpstr>
      <vt:lpstr>'GFAC_2021-Q3_SCDPT4'!SCDPT4_10BEGIN_10</vt:lpstr>
      <vt:lpstr>'GFAC_2021-Q3_SCDPT4'!SCDPT4_10BEGIN_11</vt:lpstr>
      <vt:lpstr>'GFAC_2021-Q3_SCDPT4'!SCDPT4_10BEGIN_12</vt:lpstr>
      <vt:lpstr>'GFAC_2021-Q3_SCDPT4'!SCDPT4_10BEGIN_13</vt:lpstr>
      <vt:lpstr>'GFAC_2021-Q3_SCDPT4'!SCDPT4_10BEGIN_14</vt:lpstr>
      <vt:lpstr>'GFAC_2021-Q3_SCDPT4'!SCDPT4_10BEGIN_15</vt:lpstr>
      <vt:lpstr>'GFAC_2021-Q3_SCDPT4'!SCDPT4_10BEGIN_16</vt:lpstr>
      <vt:lpstr>'GFAC_2021-Q3_SCDPT4'!SCDPT4_10BEGIN_17</vt:lpstr>
      <vt:lpstr>'GFAC_2021-Q3_SCDPT4'!SCDPT4_10BEGIN_18</vt:lpstr>
      <vt:lpstr>'GFAC_2021-Q3_SCDPT4'!SCDPT4_10BEGIN_19</vt:lpstr>
      <vt:lpstr>'GFAC_2021-Q3_SCDPT4'!SCDPT4_10BEGIN_2</vt:lpstr>
      <vt:lpstr>'GFAC_2021-Q3_SCDPT4'!SCDPT4_10BEGIN_20</vt:lpstr>
      <vt:lpstr>'GFAC_2021-Q3_SCDPT4'!SCDPT4_10BEGIN_21</vt:lpstr>
      <vt:lpstr>'GFAC_2021-Q3_SCDPT4'!SCDPT4_10BEGIN_22.01</vt:lpstr>
      <vt:lpstr>'GFAC_2021-Q3_SCDPT4'!SCDPT4_10BEGIN_22.02</vt:lpstr>
      <vt:lpstr>'GFAC_2021-Q3_SCDPT4'!SCDPT4_10BEGIN_22.03</vt:lpstr>
      <vt:lpstr>'GFAC_2021-Q3_SCDPT4'!SCDPT4_10BEGIN_23</vt:lpstr>
      <vt:lpstr>'GFAC_2021-Q3_SCDPT4'!SCDPT4_10BEGIN_24</vt:lpstr>
      <vt:lpstr>'GFAC_2021-Q3_SCDPT4'!SCDPT4_10BEGIN_25</vt:lpstr>
      <vt:lpstr>'GFAC_2021-Q3_SCDPT4'!SCDPT4_10BEGIN_26</vt:lpstr>
      <vt:lpstr>'GFAC_2021-Q3_SCDPT4'!SCDPT4_10BEGIN_27</vt:lpstr>
      <vt:lpstr>'GFAC_2021-Q3_SCDPT4'!SCDPT4_10BEGIN_28</vt:lpstr>
      <vt:lpstr>'GFAC_2021-Q3_SCDPT4'!SCDPT4_10BEGIN_3</vt:lpstr>
      <vt:lpstr>'GFAC_2021-Q3_SCDPT4'!SCDPT4_10BEGIN_4</vt:lpstr>
      <vt:lpstr>'GFAC_2021-Q3_SCDPT4'!SCDPT4_10BEGIN_5</vt:lpstr>
      <vt:lpstr>'GFAC_2021-Q3_SCDPT4'!SCDPT4_10BEGIN_6</vt:lpstr>
      <vt:lpstr>'GFAC_2021-Q3_SCDPT4'!SCDPT4_10BEGIN_7</vt:lpstr>
      <vt:lpstr>'GFAC_2021-Q3_SCDPT4'!SCDPT4_10BEGIN_8</vt:lpstr>
      <vt:lpstr>'GFAC_2021-Q3_SCDPT4'!SCDPT4_10BEGIN_9</vt:lpstr>
      <vt:lpstr>'GFAC_2021-Q3_SCDPT4'!SCDPT4_10ENDIN_10</vt:lpstr>
      <vt:lpstr>'GFAC_2021-Q3_SCDPT4'!SCDPT4_10ENDIN_11</vt:lpstr>
      <vt:lpstr>'GFAC_2021-Q3_SCDPT4'!SCDPT4_10ENDIN_12</vt:lpstr>
      <vt:lpstr>'GFAC_2021-Q3_SCDPT4'!SCDPT4_10ENDIN_13</vt:lpstr>
      <vt:lpstr>'GFAC_2021-Q3_SCDPT4'!SCDPT4_10ENDIN_14</vt:lpstr>
      <vt:lpstr>'GFAC_2021-Q3_SCDPT4'!SCDPT4_10ENDIN_15</vt:lpstr>
      <vt:lpstr>'GFAC_2021-Q3_SCDPT4'!SCDPT4_10ENDIN_16</vt:lpstr>
      <vt:lpstr>'GFAC_2021-Q3_SCDPT4'!SCDPT4_10ENDIN_17</vt:lpstr>
      <vt:lpstr>'GFAC_2021-Q3_SCDPT4'!SCDPT4_10ENDIN_18</vt:lpstr>
      <vt:lpstr>'GFAC_2021-Q3_SCDPT4'!SCDPT4_10ENDIN_19</vt:lpstr>
      <vt:lpstr>'GFAC_2021-Q3_SCDPT4'!SCDPT4_10ENDIN_2</vt:lpstr>
      <vt:lpstr>'GFAC_2021-Q3_SCDPT4'!SCDPT4_10ENDIN_20</vt:lpstr>
      <vt:lpstr>'GFAC_2021-Q3_SCDPT4'!SCDPT4_10ENDIN_21</vt:lpstr>
      <vt:lpstr>'GFAC_2021-Q3_SCDPT4'!SCDPT4_10ENDIN_22.01</vt:lpstr>
      <vt:lpstr>'GFAC_2021-Q3_SCDPT4'!SCDPT4_10ENDIN_22.02</vt:lpstr>
      <vt:lpstr>'GFAC_2021-Q3_SCDPT4'!SCDPT4_10ENDIN_22.03</vt:lpstr>
      <vt:lpstr>'GFAC_2021-Q3_SCDPT4'!SCDPT4_10ENDIN_23</vt:lpstr>
      <vt:lpstr>'GFAC_2021-Q3_SCDPT4'!SCDPT4_10ENDIN_24</vt:lpstr>
      <vt:lpstr>'GFAC_2021-Q3_SCDPT4'!SCDPT4_10ENDIN_25</vt:lpstr>
      <vt:lpstr>'GFAC_2021-Q3_SCDPT4'!SCDPT4_10ENDIN_26</vt:lpstr>
      <vt:lpstr>'GFAC_2021-Q3_SCDPT4'!SCDPT4_10ENDIN_27</vt:lpstr>
      <vt:lpstr>'GFAC_2021-Q3_SCDPT4'!SCDPT4_10ENDIN_28</vt:lpstr>
      <vt:lpstr>'GFAC_2021-Q3_SCDPT4'!SCDPT4_10ENDIN_3</vt:lpstr>
      <vt:lpstr>'GFAC_2021-Q3_SCDPT4'!SCDPT4_10ENDIN_4</vt:lpstr>
      <vt:lpstr>'GFAC_2021-Q3_SCDPT4'!SCDPT4_10ENDIN_5</vt:lpstr>
      <vt:lpstr>'GFAC_2021-Q3_SCDPT4'!SCDPT4_10ENDIN_6</vt:lpstr>
      <vt:lpstr>'GFAC_2021-Q3_SCDPT4'!SCDPT4_10ENDIN_7</vt:lpstr>
      <vt:lpstr>'GFAC_2021-Q3_SCDPT4'!SCDPT4_10ENDIN_8</vt:lpstr>
      <vt:lpstr>'GFAC_2021-Q3_SCDPT4'!SCDPT4_10ENDIN_9</vt:lpstr>
      <vt:lpstr>'GFAC_2021-Q3_SCDPT4'!SCDPT4_1700000_Range</vt:lpstr>
      <vt:lpstr>'GFAC_2021-Q3_SCDPT4'!SCDPT4_1799999_10</vt:lpstr>
      <vt:lpstr>'GFAC_2021-Q3_SCDPT4'!SCDPT4_1799999_11</vt:lpstr>
      <vt:lpstr>'GFAC_2021-Q3_SCDPT4'!SCDPT4_1799999_12</vt:lpstr>
      <vt:lpstr>'GFAC_2021-Q3_SCDPT4'!SCDPT4_1799999_13</vt:lpstr>
      <vt:lpstr>'GFAC_2021-Q3_SCDPT4'!SCDPT4_1799999_14</vt:lpstr>
      <vt:lpstr>'GFAC_2021-Q3_SCDPT4'!SCDPT4_1799999_15</vt:lpstr>
      <vt:lpstr>'GFAC_2021-Q3_SCDPT4'!SCDPT4_1799999_16</vt:lpstr>
      <vt:lpstr>'GFAC_2021-Q3_SCDPT4'!SCDPT4_1799999_17</vt:lpstr>
      <vt:lpstr>'GFAC_2021-Q3_SCDPT4'!SCDPT4_1799999_18</vt:lpstr>
      <vt:lpstr>'GFAC_2021-Q3_SCDPT4'!SCDPT4_1799999_19</vt:lpstr>
      <vt:lpstr>'GFAC_2021-Q3_SCDPT4'!SCDPT4_1799999_20</vt:lpstr>
      <vt:lpstr>'GFAC_2021-Q3_SCDPT4'!SCDPT4_1799999_7</vt:lpstr>
      <vt:lpstr>'GFAC_2021-Q3_SCDPT4'!SCDPT4_1799999_8</vt:lpstr>
      <vt:lpstr>'GFAC_2021-Q3_SCDPT4'!SCDPT4_1799999_9</vt:lpstr>
      <vt:lpstr>'GFAC_2021-Q3_SCDPT4'!SCDPT4_17BEGIN_1</vt:lpstr>
      <vt:lpstr>'GFAC_2021-Q3_SCDPT4'!SCDPT4_17BEGIN_10</vt:lpstr>
      <vt:lpstr>'GFAC_2021-Q3_SCDPT4'!SCDPT4_17BEGIN_11</vt:lpstr>
      <vt:lpstr>'GFAC_2021-Q3_SCDPT4'!SCDPT4_17BEGIN_12</vt:lpstr>
      <vt:lpstr>'GFAC_2021-Q3_SCDPT4'!SCDPT4_17BEGIN_13</vt:lpstr>
      <vt:lpstr>'GFAC_2021-Q3_SCDPT4'!SCDPT4_17BEGIN_14</vt:lpstr>
      <vt:lpstr>'GFAC_2021-Q3_SCDPT4'!SCDPT4_17BEGIN_15</vt:lpstr>
      <vt:lpstr>'GFAC_2021-Q3_SCDPT4'!SCDPT4_17BEGIN_16</vt:lpstr>
      <vt:lpstr>'GFAC_2021-Q3_SCDPT4'!SCDPT4_17BEGIN_17</vt:lpstr>
      <vt:lpstr>'GFAC_2021-Q3_SCDPT4'!SCDPT4_17BEGIN_18</vt:lpstr>
      <vt:lpstr>'GFAC_2021-Q3_SCDPT4'!SCDPT4_17BEGIN_19</vt:lpstr>
      <vt:lpstr>'GFAC_2021-Q3_SCDPT4'!SCDPT4_17BEGIN_2</vt:lpstr>
      <vt:lpstr>'GFAC_2021-Q3_SCDPT4'!SCDPT4_17BEGIN_20</vt:lpstr>
      <vt:lpstr>'GFAC_2021-Q3_SCDPT4'!SCDPT4_17BEGIN_21</vt:lpstr>
      <vt:lpstr>'GFAC_2021-Q3_SCDPT4'!SCDPT4_17BEGIN_22.01</vt:lpstr>
      <vt:lpstr>'GFAC_2021-Q3_SCDPT4'!SCDPT4_17BEGIN_22.02</vt:lpstr>
      <vt:lpstr>'GFAC_2021-Q3_SCDPT4'!SCDPT4_17BEGIN_22.03</vt:lpstr>
      <vt:lpstr>'GFAC_2021-Q3_SCDPT4'!SCDPT4_17BEGIN_23</vt:lpstr>
      <vt:lpstr>'GFAC_2021-Q3_SCDPT4'!SCDPT4_17BEGIN_24</vt:lpstr>
      <vt:lpstr>'GFAC_2021-Q3_SCDPT4'!SCDPT4_17BEGIN_25</vt:lpstr>
      <vt:lpstr>'GFAC_2021-Q3_SCDPT4'!SCDPT4_17BEGIN_26</vt:lpstr>
      <vt:lpstr>'GFAC_2021-Q3_SCDPT4'!SCDPT4_17BEGIN_27</vt:lpstr>
      <vt:lpstr>'GFAC_2021-Q3_SCDPT4'!SCDPT4_17BEGIN_28</vt:lpstr>
      <vt:lpstr>'GFAC_2021-Q3_SCDPT4'!SCDPT4_17BEGIN_3</vt:lpstr>
      <vt:lpstr>'GFAC_2021-Q3_SCDPT4'!SCDPT4_17BEGIN_4</vt:lpstr>
      <vt:lpstr>'GFAC_2021-Q3_SCDPT4'!SCDPT4_17BEGIN_5</vt:lpstr>
      <vt:lpstr>'GFAC_2021-Q3_SCDPT4'!SCDPT4_17BEGIN_6</vt:lpstr>
      <vt:lpstr>'GFAC_2021-Q3_SCDPT4'!SCDPT4_17BEGIN_7</vt:lpstr>
      <vt:lpstr>'GFAC_2021-Q3_SCDPT4'!SCDPT4_17BEGIN_8</vt:lpstr>
      <vt:lpstr>'GFAC_2021-Q3_SCDPT4'!SCDPT4_17BEGIN_9</vt:lpstr>
      <vt:lpstr>'GFAC_2021-Q3_SCDPT4'!SCDPT4_17ENDIN_10</vt:lpstr>
      <vt:lpstr>'GFAC_2021-Q3_SCDPT4'!SCDPT4_17ENDIN_11</vt:lpstr>
      <vt:lpstr>'GFAC_2021-Q3_SCDPT4'!SCDPT4_17ENDIN_12</vt:lpstr>
      <vt:lpstr>'GFAC_2021-Q3_SCDPT4'!SCDPT4_17ENDIN_13</vt:lpstr>
      <vt:lpstr>'GFAC_2021-Q3_SCDPT4'!SCDPT4_17ENDIN_14</vt:lpstr>
      <vt:lpstr>'GFAC_2021-Q3_SCDPT4'!SCDPT4_17ENDIN_15</vt:lpstr>
      <vt:lpstr>'GFAC_2021-Q3_SCDPT4'!SCDPT4_17ENDIN_16</vt:lpstr>
      <vt:lpstr>'GFAC_2021-Q3_SCDPT4'!SCDPT4_17ENDIN_17</vt:lpstr>
      <vt:lpstr>'GFAC_2021-Q3_SCDPT4'!SCDPT4_17ENDIN_18</vt:lpstr>
      <vt:lpstr>'GFAC_2021-Q3_SCDPT4'!SCDPT4_17ENDIN_19</vt:lpstr>
      <vt:lpstr>'GFAC_2021-Q3_SCDPT4'!SCDPT4_17ENDIN_2</vt:lpstr>
      <vt:lpstr>'GFAC_2021-Q3_SCDPT4'!SCDPT4_17ENDIN_20</vt:lpstr>
      <vt:lpstr>'GFAC_2021-Q3_SCDPT4'!SCDPT4_17ENDIN_21</vt:lpstr>
      <vt:lpstr>'GFAC_2021-Q3_SCDPT4'!SCDPT4_17ENDIN_22.01</vt:lpstr>
      <vt:lpstr>'GFAC_2021-Q3_SCDPT4'!SCDPT4_17ENDIN_22.02</vt:lpstr>
      <vt:lpstr>'GFAC_2021-Q3_SCDPT4'!SCDPT4_17ENDIN_22.03</vt:lpstr>
      <vt:lpstr>'GFAC_2021-Q3_SCDPT4'!SCDPT4_17ENDIN_23</vt:lpstr>
      <vt:lpstr>'GFAC_2021-Q3_SCDPT4'!SCDPT4_17ENDIN_24</vt:lpstr>
      <vt:lpstr>'GFAC_2021-Q3_SCDPT4'!SCDPT4_17ENDIN_25</vt:lpstr>
      <vt:lpstr>'GFAC_2021-Q3_SCDPT4'!SCDPT4_17ENDIN_26</vt:lpstr>
      <vt:lpstr>'GFAC_2021-Q3_SCDPT4'!SCDPT4_17ENDIN_27</vt:lpstr>
      <vt:lpstr>'GFAC_2021-Q3_SCDPT4'!SCDPT4_17ENDIN_28</vt:lpstr>
      <vt:lpstr>'GFAC_2021-Q3_SCDPT4'!SCDPT4_17ENDIN_3</vt:lpstr>
      <vt:lpstr>'GFAC_2021-Q3_SCDPT4'!SCDPT4_17ENDIN_4</vt:lpstr>
      <vt:lpstr>'GFAC_2021-Q3_SCDPT4'!SCDPT4_17ENDIN_5</vt:lpstr>
      <vt:lpstr>'GFAC_2021-Q3_SCDPT4'!SCDPT4_17ENDIN_6</vt:lpstr>
      <vt:lpstr>'GFAC_2021-Q3_SCDPT4'!SCDPT4_17ENDIN_7</vt:lpstr>
      <vt:lpstr>'GFAC_2021-Q3_SCDPT4'!SCDPT4_17ENDIN_8</vt:lpstr>
      <vt:lpstr>'GFAC_2021-Q3_SCDPT4'!SCDPT4_17ENDIN_9</vt:lpstr>
      <vt:lpstr>'GFAC_2021-Q3_SCDPT4'!SCDPT4_2400000_Range</vt:lpstr>
      <vt:lpstr>'GFAC_2021-Q3_SCDPT4'!SCDPT4_2499999_10</vt:lpstr>
      <vt:lpstr>'GFAC_2021-Q3_SCDPT4'!SCDPT4_2499999_11</vt:lpstr>
      <vt:lpstr>'GFAC_2021-Q3_SCDPT4'!SCDPT4_2499999_12</vt:lpstr>
      <vt:lpstr>'GFAC_2021-Q3_SCDPT4'!SCDPT4_2499999_13</vt:lpstr>
      <vt:lpstr>'GFAC_2021-Q3_SCDPT4'!SCDPT4_2499999_14</vt:lpstr>
      <vt:lpstr>'GFAC_2021-Q3_SCDPT4'!SCDPT4_2499999_15</vt:lpstr>
      <vt:lpstr>'GFAC_2021-Q3_SCDPT4'!SCDPT4_2499999_16</vt:lpstr>
      <vt:lpstr>'GFAC_2021-Q3_SCDPT4'!SCDPT4_2499999_17</vt:lpstr>
      <vt:lpstr>'GFAC_2021-Q3_SCDPT4'!SCDPT4_2499999_18</vt:lpstr>
      <vt:lpstr>'GFAC_2021-Q3_SCDPT4'!SCDPT4_2499999_19</vt:lpstr>
      <vt:lpstr>'GFAC_2021-Q3_SCDPT4'!SCDPT4_2499999_20</vt:lpstr>
      <vt:lpstr>'GFAC_2021-Q3_SCDPT4'!SCDPT4_2499999_7</vt:lpstr>
      <vt:lpstr>'GFAC_2021-Q3_SCDPT4'!SCDPT4_2499999_8</vt:lpstr>
      <vt:lpstr>'GFAC_2021-Q3_SCDPT4'!SCDPT4_2499999_9</vt:lpstr>
      <vt:lpstr>'GFAC_2021-Q3_SCDPT4'!SCDPT4_24BEGIN_1</vt:lpstr>
      <vt:lpstr>'GFAC_2021-Q3_SCDPT4'!SCDPT4_24BEGIN_10</vt:lpstr>
      <vt:lpstr>'GFAC_2021-Q3_SCDPT4'!SCDPT4_24BEGIN_11</vt:lpstr>
      <vt:lpstr>'GFAC_2021-Q3_SCDPT4'!SCDPT4_24BEGIN_12</vt:lpstr>
      <vt:lpstr>'GFAC_2021-Q3_SCDPT4'!SCDPT4_24BEGIN_13</vt:lpstr>
      <vt:lpstr>'GFAC_2021-Q3_SCDPT4'!SCDPT4_24BEGIN_14</vt:lpstr>
      <vt:lpstr>'GFAC_2021-Q3_SCDPT4'!SCDPT4_24BEGIN_15</vt:lpstr>
      <vt:lpstr>'GFAC_2021-Q3_SCDPT4'!SCDPT4_24BEGIN_16</vt:lpstr>
      <vt:lpstr>'GFAC_2021-Q3_SCDPT4'!SCDPT4_24BEGIN_17</vt:lpstr>
      <vt:lpstr>'GFAC_2021-Q3_SCDPT4'!SCDPT4_24BEGIN_18</vt:lpstr>
      <vt:lpstr>'GFAC_2021-Q3_SCDPT4'!SCDPT4_24BEGIN_19</vt:lpstr>
      <vt:lpstr>'GFAC_2021-Q3_SCDPT4'!SCDPT4_24BEGIN_2</vt:lpstr>
      <vt:lpstr>'GFAC_2021-Q3_SCDPT4'!SCDPT4_24BEGIN_20</vt:lpstr>
      <vt:lpstr>'GFAC_2021-Q3_SCDPT4'!SCDPT4_24BEGIN_21</vt:lpstr>
      <vt:lpstr>'GFAC_2021-Q3_SCDPT4'!SCDPT4_24BEGIN_22.01</vt:lpstr>
      <vt:lpstr>'GFAC_2021-Q3_SCDPT4'!SCDPT4_24BEGIN_22.02</vt:lpstr>
      <vt:lpstr>'GFAC_2021-Q3_SCDPT4'!SCDPT4_24BEGIN_22.03</vt:lpstr>
      <vt:lpstr>'GFAC_2021-Q3_SCDPT4'!SCDPT4_24BEGIN_23</vt:lpstr>
      <vt:lpstr>'GFAC_2021-Q3_SCDPT4'!SCDPT4_24BEGIN_24</vt:lpstr>
      <vt:lpstr>'GFAC_2021-Q3_SCDPT4'!SCDPT4_24BEGIN_25</vt:lpstr>
      <vt:lpstr>'GFAC_2021-Q3_SCDPT4'!SCDPT4_24BEGIN_26</vt:lpstr>
      <vt:lpstr>'GFAC_2021-Q3_SCDPT4'!SCDPT4_24BEGIN_27</vt:lpstr>
      <vt:lpstr>'GFAC_2021-Q3_SCDPT4'!SCDPT4_24BEGIN_28</vt:lpstr>
      <vt:lpstr>'GFAC_2021-Q3_SCDPT4'!SCDPT4_24BEGIN_3</vt:lpstr>
      <vt:lpstr>'GFAC_2021-Q3_SCDPT4'!SCDPT4_24BEGIN_4</vt:lpstr>
      <vt:lpstr>'GFAC_2021-Q3_SCDPT4'!SCDPT4_24BEGIN_5</vt:lpstr>
      <vt:lpstr>'GFAC_2021-Q3_SCDPT4'!SCDPT4_24BEGIN_6</vt:lpstr>
      <vt:lpstr>'GFAC_2021-Q3_SCDPT4'!SCDPT4_24BEGIN_7</vt:lpstr>
      <vt:lpstr>'GFAC_2021-Q3_SCDPT4'!SCDPT4_24BEGIN_8</vt:lpstr>
      <vt:lpstr>'GFAC_2021-Q3_SCDPT4'!SCDPT4_24BEGIN_9</vt:lpstr>
      <vt:lpstr>'GFAC_2021-Q3_SCDPT4'!SCDPT4_24ENDIN_10</vt:lpstr>
      <vt:lpstr>'GFAC_2021-Q3_SCDPT4'!SCDPT4_24ENDIN_11</vt:lpstr>
      <vt:lpstr>'GFAC_2021-Q3_SCDPT4'!SCDPT4_24ENDIN_12</vt:lpstr>
      <vt:lpstr>'GFAC_2021-Q3_SCDPT4'!SCDPT4_24ENDIN_13</vt:lpstr>
      <vt:lpstr>'GFAC_2021-Q3_SCDPT4'!SCDPT4_24ENDIN_14</vt:lpstr>
      <vt:lpstr>'GFAC_2021-Q3_SCDPT4'!SCDPT4_24ENDIN_15</vt:lpstr>
      <vt:lpstr>'GFAC_2021-Q3_SCDPT4'!SCDPT4_24ENDIN_16</vt:lpstr>
      <vt:lpstr>'GFAC_2021-Q3_SCDPT4'!SCDPT4_24ENDIN_17</vt:lpstr>
      <vt:lpstr>'GFAC_2021-Q3_SCDPT4'!SCDPT4_24ENDIN_18</vt:lpstr>
      <vt:lpstr>'GFAC_2021-Q3_SCDPT4'!SCDPT4_24ENDIN_19</vt:lpstr>
      <vt:lpstr>'GFAC_2021-Q3_SCDPT4'!SCDPT4_24ENDIN_2</vt:lpstr>
      <vt:lpstr>'GFAC_2021-Q3_SCDPT4'!SCDPT4_24ENDIN_20</vt:lpstr>
      <vt:lpstr>'GFAC_2021-Q3_SCDPT4'!SCDPT4_24ENDIN_21</vt:lpstr>
      <vt:lpstr>'GFAC_2021-Q3_SCDPT4'!SCDPT4_24ENDIN_22.01</vt:lpstr>
      <vt:lpstr>'GFAC_2021-Q3_SCDPT4'!SCDPT4_24ENDIN_22.02</vt:lpstr>
      <vt:lpstr>'GFAC_2021-Q3_SCDPT4'!SCDPT4_24ENDIN_22.03</vt:lpstr>
      <vt:lpstr>'GFAC_2021-Q3_SCDPT4'!SCDPT4_24ENDIN_23</vt:lpstr>
      <vt:lpstr>'GFAC_2021-Q3_SCDPT4'!SCDPT4_24ENDIN_24</vt:lpstr>
      <vt:lpstr>'GFAC_2021-Q3_SCDPT4'!SCDPT4_24ENDIN_25</vt:lpstr>
      <vt:lpstr>'GFAC_2021-Q3_SCDPT4'!SCDPT4_24ENDIN_26</vt:lpstr>
      <vt:lpstr>'GFAC_2021-Q3_SCDPT4'!SCDPT4_24ENDIN_27</vt:lpstr>
      <vt:lpstr>'GFAC_2021-Q3_SCDPT4'!SCDPT4_24ENDIN_28</vt:lpstr>
      <vt:lpstr>'GFAC_2021-Q3_SCDPT4'!SCDPT4_24ENDIN_3</vt:lpstr>
      <vt:lpstr>'GFAC_2021-Q3_SCDPT4'!SCDPT4_24ENDIN_4</vt:lpstr>
      <vt:lpstr>'GFAC_2021-Q3_SCDPT4'!SCDPT4_24ENDIN_5</vt:lpstr>
      <vt:lpstr>'GFAC_2021-Q3_SCDPT4'!SCDPT4_24ENDIN_6</vt:lpstr>
      <vt:lpstr>'GFAC_2021-Q3_SCDPT4'!SCDPT4_24ENDIN_7</vt:lpstr>
      <vt:lpstr>'GFAC_2021-Q3_SCDPT4'!SCDPT4_24ENDIN_8</vt:lpstr>
      <vt:lpstr>'GFAC_2021-Q3_SCDPT4'!SCDPT4_24ENDIN_9</vt:lpstr>
      <vt:lpstr>'GFAC_2021-Q3_SCDPT4'!SCDPT4_3100000_Range</vt:lpstr>
      <vt:lpstr>'GFAC_2021-Q3_SCDPT4'!SCDPT4_3199999_10</vt:lpstr>
      <vt:lpstr>'GFAC_2021-Q3_SCDPT4'!SCDPT4_3199999_11</vt:lpstr>
      <vt:lpstr>'GFAC_2021-Q3_SCDPT4'!SCDPT4_3199999_12</vt:lpstr>
      <vt:lpstr>'GFAC_2021-Q3_SCDPT4'!SCDPT4_3199999_13</vt:lpstr>
      <vt:lpstr>'GFAC_2021-Q3_SCDPT4'!SCDPT4_3199999_14</vt:lpstr>
      <vt:lpstr>'GFAC_2021-Q3_SCDPT4'!SCDPT4_3199999_15</vt:lpstr>
      <vt:lpstr>'GFAC_2021-Q3_SCDPT4'!SCDPT4_3199999_16</vt:lpstr>
      <vt:lpstr>'GFAC_2021-Q3_SCDPT4'!SCDPT4_3199999_17</vt:lpstr>
      <vt:lpstr>'GFAC_2021-Q3_SCDPT4'!SCDPT4_3199999_18</vt:lpstr>
      <vt:lpstr>'GFAC_2021-Q3_SCDPT4'!SCDPT4_3199999_19</vt:lpstr>
      <vt:lpstr>'GFAC_2021-Q3_SCDPT4'!SCDPT4_3199999_20</vt:lpstr>
      <vt:lpstr>'GFAC_2021-Q3_SCDPT4'!SCDPT4_3199999_7</vt:lpstr>
      <vt:lpstr>'GFAC_2021-Q3_SCDPT4'!SCDPT4_3199999_8</vt:lpstr>
      <vt:lpstr>'GFAC_2021-Q3_SCDPT4'!SCDPT4_3199999_9</vt:lpstr>
      <vt:lpstr>'GFAC_2021-Q3_SCDPT4'!SCDPT4_31BEGIN_1</vt:lpstr>
      <vt:lpstr>'GFAC_2021-Q3_SCDPT4'!SCDPT4_31BEGIN_10</vt:lpstr>
      <vt:lpstr>'GFAC_2021-Q3_SCDPT4'!SCDPT4_31BEGIN_11</vt:lpstr>
      <vt:lpstr>'GFAC_2021-Q3_SCDPT4'!SCDPT4_31BEGIN_12</vt:lpstr>
      <vt:lpstr>'GFAC_2021-Q3_SCDPT4'!SCDPT4_31BEGIN_13</vt:lpstr>
      <vt:lpstr>'GFAC_2021-Q3_SCDPT4'!SCDPT4_31BEGIN_14</vt:lpstr>
      <vt:lpstr>'GFAC_2021-Q3_SCDPT4'!SCDPT4_31BEGIN_15</vt:lpstr>
      <vt:lpstr>'GFAC_2021-Q3_SCDPT4'!SCDPT4_31BEGIN_16</vt:lpstr>
      <vt:lpstr>'GFAC_2021-Q3_SCDPT4'!SCDPT4_31BEGIN_17</vt:lpstr>
      <vt:lpstr>'GFAC_2021-Q3_SCDPT4'!SCDPT4_31BEGIN_18</vt:lpstr>
      <vt:lpstr>'GFAC_2021-Q3_SCDPT4'!SCDPT4_31BEGIN_19</vt:lpstr>
      <vt:lpstr>'GFAC_2021-Q3_SCDPT4'!SCDPT4_31BEGIN_2</vt:lpstr>
      <vt:lpstr>'GFAC_2021-Q3_SCDPT4'!SCDPT4_31BEGIN_20</vt:lpstr>
      <vt:lpstr>'GFAC_2021-Q3_SCDPT4'!SCDPT4_31BEGIN_21</vt:lpstr>
      <vt:lpstr>'GFAC_2021-Q3_SCDPT4'!SCDPT4_31BEGIN_22.01</vt:lpstr>
      <vt:lpstr>'GFAC_2021-Q3_SCDPT4'!SCDPT4_31BEGIN_22.02</vt:lpstr>
      <vt:lpstr>'GFAC_2021-Q3_SCDPT4'!SCDPT4_31BEGIN_22.03</vt:lpstr>
      <vt:lpstr>'GFAC_2021-Q3_SCDPT4'!SCDPT4_31BEGIN_23</vt:lpstr>
      <vt:lpstr>'GFAC_2021-Q3_SCDPT4'!SCDPT4_31BEGIN_24</vt:lpstr>
      <vt:lpstr>'GFAC_2021-Q3_SCDPT4'!SCDPT4_31BEGIN_25</vt:lpstr>
      <vt:lpstr>'GFAC_2021-Q3_SCDPT4'!SCDPT4_31BEGIN_26</vt:lpstr>
      <vt:lpstr>'GFAC_2021-Q3_SCDPT4'!SCDPT4_31BEGIN_27</vt:lpstr>
      <vt:lpstr>'GFAC_2021-Q3_SCDPT4'!SCDPT4_31BEGIN_28</vt:lpstr>
      <vt:lpstr>'GFAC_2021-Q3_SCDPT4'!SCDPT4_31BEGIN_3</vt:lpstr>
      <vt:lpstr>'GFAC_2021-Q3_SCDPT4'!SCDPT4_31BEGIN_4</vt:lpstr>
      <vt:lpstr>'GFAC_2021-Q3_SCDPT4'!SCDPT4_31BEGIN_5</vt:lpstr>
      <vt:lpstr>'GFAC_2021-Q3_SCDPT4'!SCDPT4_31BEGIN_6</vt:lpstr>
      <vt:lpstr>'GFAC_2021-Q3_SCDPT4'!SCDPT4_31BEGIN_7</vt:lpstr>
      <vt:lpstr>'GFAC_2021-Q3_SCDPT4'!SCDPT4_31BEGIN_8</vt:lpstr>
      <vt:lpstr>'GFAC_2021-Q3_SCDPT4'!SCDPT4_31BEGIN_9</vt:lpstr>
      <vt:lpstr>'GFAC_2021-Q3_SCDPT4'!SCDPT4_31ENDIN_10</vt:lpstr>
      <vt:lpstr>'GFAC_2021-Q3_SCDPT4'!SCDPT4_31ENDIN_11</vt:lpstr>
      <vt:lpstr>'GFAC_2021-Q3_SCDPT4'!SCDPT4_31ENDIN_12</vt:lpstr>
      <vt:lpstr>'GFAC_2021-Q3_SCDPT4'!SCDPT4_31ENDIN_13</vt:lpstr>
      <vt:lpstr>'GFAC_2021-Q3_SCDPT4'!SCDPT4_31ENDIN_14</vt:lpstr>
      <vt:lpstr>'GFAC_2021-Q3_SCDPT4'!SCDPT4_31ENDIN_15</vt:lpstr>
      <vt:lpstr>'GFAC_2021-Q3_SCDPT4'!SCDPT4_31ENDIN_16</vt:lpstr>
      <vt:lpstr>'GFAC_2021-Q3_SCDPT4'!SCDPT4_31ENDIN_17</vt:lpstr>
      <vt:lpstr>'GFAC_2021-Q3_SCDPT4'!SCDPT4_31ENDIN_18</vt:lpstr>
      <vt:lpstr>'GFAC_2021-Q3_SCDPT4'!SCDPT4_31ENDIN_19</vt:lpstr>
      <vt:lpstr>'GFAC_2021-Q3_SCDPT4'!SCDPT4_31ENDIN_2</vt:lpstr>
      <vt:lpstr>'GFAC_2021-Q3_SCDPT4'!SCDPT4_31ENDIN_20</vt:lpstr>
      <vt:lpstr>'GFAC_2021-Q3_SCDPT4'!SCDPT4_31ENDIN_21</vt:lpstr>
      <vt:lpstr>'GFAC_2021-Q3_SCDPT4'!SCDPT4_31ENDIN_22.01</vt:lpstr>
      <vt:lpstr>'GFAC_2021-Q3_SCDPT4'!SCDPT4_31ENDIN_22.02</vt:lpstr>
      <vt:lpstr>'GFAC_2021-Q3_SCDPT4'!SCDPT4_31ENDIN_22.03</vt:lpstr>
      <vt:lpstr>'GFAC_2021-Q3_SCDPT4'!SCDPT4_31ENDIN_23</vt:lpstr>
      <vt:lpstr>'GFAC_2021-Q3_SCDPT4'!SCDPT4_31ENDIN_24</vt:lpstr>
      <vt:lpstr>'GFAC_2021-Q3_SCDPT4'!SCDPT4_31ENDIN_25</vt:lpstr>
      <vt:lpstr>'GFAC_2021-Q3_SCDPT4'!SCDPT4_31ENDIN_26</vt:lpstr>
      <vt:lpstr>'GFAC_2021-Q3_SCDPT4'!SCDPT4_31ENDIN_27</vt:lpstr>
      <vt:lpstr>'GFAC_2021-Q3_SCDPT4'!SCDPT4_31ENDIN_28</vt:lpstr>
      <vt:lpstr>'GFAC_2021-Q3_SCDPT4'!SCDPT4_31ENDIN_3</vt:lpstr>
      <vt:lpstr>'GFAC_2021-Q3_SCDPT4'!SCDPT4_31ENDIN_4</vt:lpstr>
      <vt:lpstr>'GFAC_2021-Q3_SCDPT4'!SCDPT4_31ENDIN_5</vt:lpstr>
      <vt:lpstr>'GFAC_2021-Q3_SCDPT4'!SCDPT4_31ENDIN_6</vt:lpstr>
      <vt:lpstr>'GFAC_2021-Q3_SCDPT4'!SCDPT4_31ENDIN_7</vt:lpstr>
      <vt:lpstr>'GFAC_2021-Q3_SCDPT4'!SCDPT4_31ENDIN_8</vt:lpstr>
      <vt:lpstr>'GFAC_2021-Q3_SCDPT4'!SCDPT4_31ENDIN_9</vt:lpstr>
      <vt:lpstr>'GFAC_2021-Q3_SCDPT4'!SCDPT4_3800000_Range</vt:lpstr>
      <vt:lpstr>'GFAC_2021-Q3_SCDPT4'!SCDPT4_3899999_10</vt:lpstr>
      <vt:lpstr>'GFAC_2021-Q3_SCDPT4'!SCDPT4_3899999_11</vt:lpstr>
      <vt:lpstr>'GFAC_2021-Q3_SCDPT4'!SCDPT4_3899999_12</vt:lpstr>
      <vt:lpstr>'GFAC_2021-Q3_SCDPT4'!SCDPT4_3899999_13</vt:lpstr>
      <vt:lpstr>'GFAC_2021-Q3_SCDPT4'!SCDPT4_3899999_14</vt:lpstr>
      <vt:lpstr>'GFAC_2021-Q3_SCDPT4'!SCDPT4_3899999_15</vt:lpstr>
      <vt:lpstr>'GFAC_2021-Q3_SCDPT4'!SCDPT4_3899999_16</vt:lpstr>
      <vt:lpstr>'GFAC_2021-Q3_SCDPT4'!SCDPT4_3899999_17</vt:lpstr>
      <vt:lpstr>'GFAC_2021-Q3_SCDPT4'!SCDPT4_3899999_18</vt:lpstr>
      <vt:lpstr>'GFAC_2021-Q3_SCDPT4'!SCDPT4_3899999_19</vt:lpstr>
      <vt:lpstr>'GFAC_2021-Q3_SCDPT4'!SCDPT4_3899999_20</vt:lpstr>
      <vt:lpstr>'GFAC_2021-Q3_SCDPT4'!SCDPT4_3899999_7</vt:lpstr>
      <vt:lpstr>'GFAC_2021-Q3_SCDPT4'!SCDPT4_3899999_8</vt:lpstr>
      <vt:lpstr>'GFAC_2021-Q3_SCDPT4'!SCDPT4_3899999_9</vt:lpstr>
      <vt:lpstr>'GFAC_2021-Q3_SCDPT4'!SCDPT4_38BEGIN_1</vt:lpstr>
      <vt:lpstr>'GFAC_2021-Q3_SCDPT4'!SCDPT4_38BEGIN_10</vt:lpstr>
      <vt:lpstr>'GFAC_2021-Q3_SCDPT4'!SCDPT4_38BEGIN_11</vt:lpstr>
      <vt:lpstr>'GFAC_2021-Q3_SCDPT4'!SCDPT4_38BEGIN_12</vt:lpstr>
      <vt:lpstr>'GFAC_2021-Q3_SCDPT4'!SCDPT4_38BEGIN_13</vt:lpstr>
      <vt:lpstr>'GFAC_2021-Q3_SCDPT4'!SCDPT4_38BEGIN_14</vt:lpstr>
      <vt:lpstr>'GFAC_2021-Q3_SCDPT4'!SCDPT4_38BEGIN_15</vt:lpstr>
      <vt:lpstr>'GFAC_2021-Q3_SCDPT4'!SCDPT4_38BEGIN_16</vt:lpstr>
      <vt:lpstr>'GFAC_2021-Q3_SCDPT4'!SCDPT4_38BEGIN_17</vt:lpstr>
      <vt:lpstr>'GFAC_2021-Q3_SCDPT4'!SCDPT4_38BEGIN_18</vt:lpstr>
      <vt:lpstr>'GFAC_2021-Q3_SCDPT4'!SCDPT4_38BEGIN_19</vt:lpstr>
      <vt:lpstr>'GFAC_2021-Q3_SCDPT4'!SCDPT4_38BEGIN_2</vt:lpstr>
      <vt:lpstr>'GFAC_2021-Q3_SCDPT4'!SCDPT4_38BEGIN_20</vt:lpstr>
      <vt:lpstr>'GFAC_2021-Q3_SCDPT4'!SCDPT4_38BEGIN_21</vt:lpstr>
      <vt:lpstr>'GFAC_2021-Q3_SCDPT4'!SCDPT4_38BEGIN_22.01</vt:lpstr>
      <vt:lpstr>'GFAC_2021-Q3_SCDPT4'!SCDPT4_38BEGIN_22.02</vt:lpstr>
      <vt:lpstr>'GFAC_2021-Q3_SCDPT4'!SCDPT4_38BEGIN_22.03</vt:lpstr>
      <vt:lpstr>'GFAC_2021-Q3_SCDPT4'!SCDPT4_38BEGIN_23</vt:lpstr>
      <vt:lpstr>'GFAC_2021-Q3_SCDPT4'!SCDPT4_38BEGIN_24</vt:lpstr>
      <vt:lpstr>'GFAC_2021-Q3_SCDPT4'!SCDPT4_38BEGIN_25</vt:lpstr>
      <vt:lpstr>'GFAC_2021-Q3_SCDPT4'!SCDPT4_38BEGIN_26</vt:lpstr>
      <vt:lpstr>'GFAC_2021-Q3_SCDPT4'!SCDPT4_38BEGIN_27</vt:lpstr>
      <vt:lpstr>'GFAC_2021-Q3_SCDPT4'!SCDPT4_38BEGIN_28</vt:lpstr>
      <vt:lpstr>'GFAC_2021-Q3_SCDPT4'!SCDPT4_38BEGIN_3</vt:lpstr>
      <vt:lpstr>'GFAC_2021-Q3_SCDPT4'!SCDPT4_38BEGIN_4</vt:lpstr>
      <vt:lpstr>'GFAC_2021-Q3_SCDPT4'!SCDPT4_38BEGIN_5</vt:lpstr>
      <vt:lpstr>'GFAC_2021-Q3_SCDPT4'!SCDPT4_38BEGIN_6</vt:lpstr>
      <vt:lpstr>'GFAC_2021-Q3_SCDPT4'!SCDPT4_38BEGIN_7</vt:lpstr>
      <vt:lpstr>'GFAC_2021-Q3_SCDPT4'!SCDPT4_38BEGIN_8</vt:lpstr>
      <vt:lpstr>'GFAC_2021-Q3_SCDPT4'!SCDPT4_38BEGIN_9</vt:lpstr>
      <vt:lpstr>'GFAC_2021-Q3_SCDPT4'!SCDPT4_38ENDIN_10</vt:lpstr>
      <vt:lpstr>'GFAC_2021-Q3_SCDPT4'!SCDPT4_38ENDIN_11</vt:lpstr>
      <vt:lpstr>'GFAC_2021-Q3_SCDPT4'!SCDPT4_38ENDIN_12</vt:lpstr>
      <vt:lpstr>'GFAC_2021-Q3_SCDPT4'!SCDPT4_38ENDIN_13</vt:lpstr>
      <vt:lpstr>'GFAC_2021-Q3_SCDPT4'!SCDPT4_38ENDIN_14</vt:lpstr>
      <vt:lpstr>'GFAC_2021-Q3_SCDPT4'!SCDPT4_38ENDIN_15</vt:lpstr>
      <vt:lpstr>'GFAC_2021-Q3_SCDPT4'!SCDPT4_38ENDIN_16</vt:lpstr>
      <vt:lpstr>'GFAC_2021-Q3_SCDPT4'!SCDPT4_38ENDIN_17</vt:lpstr>
      <vt:lpstr>'GFAC_2021-Q3_SCDPT4'!SCDPT4_38ENDIN_18</vt:lpstr>
      <vt:lpstr>'GFAC_2021-Q3_SCDPT4'!SCDPT4_38ENDIN_19</vt:lpstr>
      <vt:lpstr>'GFAC_2021-Q3_SCDPT4'!SCDPT4_38ENDIN_2</vt:lpstr>
      <vt:lpstr>'GFAC_2021-Q3_SCDPT4'!SCDPT4_38ENDIN_20</vt:lpstr>
      <vt:lpstr>'GFAC_2021-Q3_SCDPT4'!SCDPT4_38ENDIN_21</vt:lpstr>
      <vt:lpstr>'GFAC_2021-Q3_SCDPT4'!SCDPT4_38ENDIN_22.01</vt:lpstr>
      <vt:lpstr>'GFAC_2021-Q3_SCDPT4'!SCDPT4_38ENDIN_22.02</vt:lpstr>
      <vt:lpstr>'GFAC_2021-Q3_SCDPT4'!SCDPT4_38ENDIN_22.03</vt:lpstr>
      <vt:lpstr>'GFAC_2021-Q3_SCDPT4'!SCDPT4_38ENDIN_23</vt:lpstr>
      <vt:lpstr>'GFAC_2021-Q3_SCDPT4'!SCDPT4_38ENDIN_24</vt:lpstr>
      <vt:lpstr>'GFAC_2021-Q3_SCDPT4'!SCDPT4_38ENDIN_25</vt:lpstr>
      <vt:lpstr>'GFAC_2021-Q3_SCDPT4'!SCDPT4_38ENDIN_26</vt:lpstr>
      <vt:lpstr>'GFAC_2021-Q3_SCDPT4'!SCDPT4_38ENDIN_27</vt:lpstr>
      <vt:lpstr>'GFAC_2021-Q3_SCDPT4'!SCDPT4_38ENDIN_28</vt:lpstr>
      <vt:lpstr>'GFAC_2021-Q3_SCDPT4'!SCDPT4_38ENDIN_3</vt:lpstr>
      <vt:lpstr>'GFAC_2021-Q3_SCDPT4'!SCDPT4_38ENDIN_4</vt:lpstr>
      <vt:lpstr>'GFAC_2021-Q3_SCDPT4'!SCDPT4_38ENDIN_5</vt:lpstr>
      <vt:lpstr>'GFAC_2021-Q3_SCDPT4'!SCDPT4_38ENDIN_6</vt:lpstr>
      <vt:lpstr>'GFAC_2021-Q3_SCDPT4'!SCDPT4_38ENDIN_7</vt:lpstr>
      <vt:lpstr>'GFAC_2021-Q3_SCDPT4'!SCDPT4_38ENDIN_8</vt:lpstr>
      <vt:lpstr>'GFAC_2021-Q3_SCDPT4'!SCDPT4_38ENDIN_9</vt:lpstr>
      <vt:lpstr>'GFAC_2021-Q3_SCDPT4'!SCDPT4_4800000_Range</vt:lpstr>
      <vt:lpstr>'GFAC_2021-Q3_SCDPT4'!SCDPT4_4899999_10</vt:lpstr>
      <vt:lpstr>'GFAC_2021-Q3_SCDPT4'!SCDPT4_4899999_11</vt:lpstr>
      <vt:lpstr>'GFAC_2021-Q3_SCDPT4'!SCDPT4_4899999_12</vt:lpstr>
      <vt:lpstr>'GFAC_2021-Q3_SCDPT4'!SCDPT4_4899999_13</vt:lpstr>
      <vt:lpstr>'GFAC_2021-Q3_SCDPT4'!SCDPT4_4899999_14</vt:lpstr>
      <vt:lpstr>'GFAC_2021-Q3_SCDPT4'!SCDPT4_4899999_15</vt:lpstr>
      <vt:lpstr>'GFAC_2021-Q3_SCDPT4'!SCDPT4_4899999_16</vt:lpstr>
      <vt:lpstr>'GFAC_2021-Q3_SCDPT4'!SCDPT4_4899999_17</vt:lpstr>
      <vt:lpstr>'GFAC_2021-Q3_SCDPT4'!SCDPT4_4899999_18</vt:lpstr>
      <vt:lpstr>'GFAC_2021-Q3_SCDPT4'!SCDPT4_4899999_19</vt:lpstr>
      <vt:lpstr>'GFAC_2021-Q3_SCDPT4'!SCDPT4_4899999_20</vt:lpstr>
      <vt:lpstr>'GFAC_2021-Q3_SCDPT4'!SCDPT4_4899999_7</vt:lpstr>
      <vt:lpstr>'GFAC_2021-Q3_SCDPT4'!SCDPT4_4899999_8</vt:lpstr>
      <vt:lpstr>'GFAC_2021-Q3_SCDPT4'!SCDPT4_4899999_9</vt:lpstr>
      <vt:lpstr>'GFAC_2021-Q3_SCDPT4'!SCDPT4_48BEGIN_1</vt:lpstr>
      <vt:lpstr>'GFAC_2021-Q3_SCDPT4'!SCDPT4_48BEGIN_10</vt:lpstr>
      <vt:lpstr>'GFAC_2021-Q3_SCDPT4'!SCDPT4_48BEGIN_11</vt:lpstr>
      <vt:lpstr>'GFAC_2021-Q3_SCDPT4'!SCDPT4_48BEGIN_12</vt:lpstr>
      <vt:lpstr>'GFAC_2021-Q3_SCDPT4'!SCDPT4_48BEGIN_13</vt:lpstr>
      <vt:lpstr>'GFAC_2021-Q3_SCDPT4'!SCDPT4_48BEGIN_14</vt:lpstr>
      <vt:lpstr>'GFAC_2021-Q3_SCDPT4'!SCDPT4_48BEGIN_15</vt:lpstr>
      <vt:lpstr>'GFAC_2021-Q3_SCDPT4'!SCDPT4_48BEGIN_16</vt:lpstr>
      <vt:lpstr>'GFAC_2021-Q3_SCDPT4'!SCDPT4_48BEGIN_17</vt:lpstr>
      <vt:lpstr>'GFAC_2021-Q3_SCDPT4'!SCDPT4_48BEGIN_18</vt:lpstr>
      <vt:lpstr>'GFAC_2021-Q3_SCDPT4'!SCDPT4_48BEGIN_19</vt:lpstr>
      <vt:lpstr>'GFAC_2021-Q3_SCDPT4'!SCDPT4_48BEGIN_2</vt:lpstr>
      <vt:lpstr>'GFAC_2021-Q3_SCDPT4'!SCDPT4_48BEGIN_20</vt:lpstr>
      <vt:lpstr>'GFAC_2021-Q3_SCDPT4'!SCDPT4_48BEGIN_21</vt:lpstr>
      <vt:lpstr>'GFAC_2021-Q3_SCDPT4'!SCDPT4_48BEGIN_22.01</vt:lpstr>
      <vt:lpstr>'GFAC_2021-Q3_SCDPT4'!SCDPT4_48BEGIN_22.02</vt:lpstr>
      <vt:lpstr>'GFAC_2021-Q3_SCDPT4'!SCDPT4_48BEGIN_22.03</vt:lpstr>
      <vt:lpstr>'GFAC_2021-Q3_SCDPT4'!SCDPT4_48BEGIN_23</vt:lpstr>
      <vt:lpstr>'GFAC_2021-Q3_SCDPT4'!SCDPT4_48BEGIN_24</vt:lpstr>
      <vt:lpstr>'GFAC_2021-Q3_SCDPT4'!SCDPT4_48BEGIN_25</vt:lpstr>
      <vt:lpstr>'GFAC_2021-Q3_SCDPT4'!SCDPT4_48BEGIN_26</vt:lpstr>
      <vt:lpstr>'GFAC_2021-Q3_SCDPT4'!SCDPT4_48BEGIN_27</vt:lpstr>
      <vt:lpstr>'GFAC_2021-Q3_SCDPT4'!SCDPT4_48BEGIN_28</vt:lpstr>
      <vt:lpstr>'GFAC_2021-Q3_SCDPT4'!SCDPT4_48BEGIN_3</vt:lpstr>
      <vt:lpstr>'GFAC_2021-Q3_SCDPT4'!SCDPT4_48BEGIN_4</vt:lpstr>
      <vt:lpstr>'GFAC_2021-Q3_SCDPT4'!SCDPT4_48BEGIN_5</vt:lpstr>
      <vt:lpstr>'GFAC_2021-Q3_SCDPT4'!SCDPT4_48BEGIN_6</vt:lpstr>
      <vt:lpstr>'GFAC_2021-Q3_SCDPT4'!SCDPT4_48BEGIN_7</vt:lpstr>
      <vt:lpstr>'GFAC_2021-Q3_SCDPT4'!SCDPT4_48BEGIN_8</vt:lpstr>
      <vt:lpstr>'GFAC_2021-Q3_SCDPT4'!SCDPT4_48BEGIN_9</vt:lpstr>
      <vt:lpstr>'GFAC_2021-Q3_SCDPT4'!SCDPT4_48ENDIN_10</vt:lpstr>
      <vt:lpstr>'GFAC_2021-Q3_SCDPT4'!SCDPT4_48ENDIN_11</vt:lpstr>
      <vt:lpstr>'GFAC_2021-Q3_SCDPT4'!SCDPT4_48ENDIN_12</vt:lpstr>
      <vt:lpstr>'GFAC_2021-Q3_SCDPT4'!SCDPT4_48ENDIN_13</vt:lpstr>
      <vt:lpstr>'GFAC_2021-Q3_SCDPT4'!SCDPT4_48ENDIN_14</vt:lpstr>
      <vt:lpstr>'GFAC_2021-Q3_SCDPT4'!SCDPT4_48ENDIN_15</vt:lpstr>
      <vt:lpstr>'GFAC_2021-Q3_SCDPT4'!SCDPT4_48ENDIN_16</vt:lpstr>
      <vt:lpstr>'GFAC_2021-Q3_SCDPT4'!SCDPT4_48ENDIN_17</vt:lpstr>
      <vt:lpstr>'GFAC_2021-Q3_SCDPT4'!SCDPT4_48ENDIN_18</vt:lpstr>
      <vt:lpstr>'GFAC_2021-Q3_SCDPT4'!SCDPT4_48ENDIN_19</vt:lpstr>
      <vt:lpstr>'GFAC_2021-Q3_SCDPT4'!SCDPT4_48ENDIN_2</vt:lpstr>
      <vt:lpstr>'GFAC_2021-Q3_SCDPT4'!SCDPT4_48ENDIN_20</vt:lpstr>
      <vt:lpstr>'GFAC_2021-Q3_SCDPT4'!SCDPT4_48ENDIN_21</vt:lpstr>
      <vt:lpstr>'GFAC_2021-Q3_SCDPT4'!SCDPT4_48ENDIN_22.01</vt:lpstr>
      <vt:lpstr>'GFAC_2021-Q3_SCDPT4'!SCDPT4_48ENDIN_22.02</vt:lpstr>
      <vt:lpstr>'GFAC_2021-Q3_SCDPT4'!SCDPT4_48ENDIN_22.03</vt:lpstr>
      <vt:lpstr>'GFAC_2021-Q3_SCDPT4'!SCDPT4_48ENDIN_23</vt:lpstr>
      <vt:lpstr>'GFAC_2021-Q3_SCDPT4'!SCDPT4_48ENDIN_24</vt:lpstr>
      <vt:lpstr>'GFAC_2021-Q3_SCDPT4'!SCDPT4_48ENDIN_25</vt:lpstr>
      <vt:lpstr>'GFAC_2021-Q3_SCDPT4'!SCDPT4_48ENDIN_26</vt:lpstr>
      <vt:lpstr>'GFAC_2021-Q3_SCDPT4'!SCDPT4_48ENDIN_27</vt:lpstr>
      <vt:lpstr>'GFAC_2021-Q3_SCDPT4'!SCDPT4_48ENDIN_28</vt:lpstr>
      <vt:lpstr>'GFAC_2021-Q3_SCDPT4'!SCDPT4_48ENDIN_3</vt:lpstr>
      <vt:lpstr>'GFAC_2021-Q3_SCDPT4'!SCDPT4_48ENDIN_4</vt:lpstr>
      <vt:lpstr>'GFAC_2021-Q3_SCDPT4'!SCDPT4_48ENDIN_5</vt:lpstr>
      <vt:lpstr>'GFAC_2021-Q3_SCDPT4'!SCDPT4_48ENDIN_6</vt:lpstr>
      <vt:lpstr>'GFAC_2021-Q3_SCDPT4'!SCDPT4_48ENDIN_7</vt:lpstr>
      <vt:lpstr>'GFAC_2021-Q3_SCDPT4'!SCDPT4_48ENDIN_8</vt:lpstr>
      <vt:lpstr>'GFAC_2021-Q3_SCDPT4'!SCDPT4_48ENDIN_9</vt:lpstr>
      <vt:lpstr>'GFAC_2021-Q3_SCDPT4'!SCDPT4_5500000_Range</vt:lpstr>
      <vt:lpstr>'GFAC_2021-Q3_SCDPT4'!SCDPT4_5599999_10</vt:lpstr>
      <vt:lpstr>'GFAC_2021-Q3_SCDPT4'!SCDPT4_5599999_11</vt:lpstr>
      <vt:lpstr>'GFAC_2021-Q3_SCDPT4'!SCDPT4_5599999_12</vt:lpstr>
      <vt:lpstr>'GFAC_2021-Q3_SCDPT4'!SCDPT4_5599999_13</vt:lpstr>
      <vt:lpstr>'GFAC_2021-Q3_SCDPT4'!SCDPT4_5599999_14</vt:lpstr>
      <vt:lpstr>'GFAC_2021-Q3_SCDPT4'!SCDPT4_5599999_15</vt:lpstr>
      <vt:lpstr>'GFAC_2021-Q3_SCDPT4'!SCDPT4_5599999_16</vt:lpstr>
      <vt:lpstr>'GFAC_2021-Q3_SCDPT4'!SCDPT4_5599999_17</vt:lpstr>
      <vt:lpstr>'GFAC_2021-Q3_SCDPT4'!SCDPT4_5599999_18</vt:lpstr>
      <vt:lpstr>'GFAC_2021-Q3_SCDPT4'!SCDPT4_5599999_19</vt:lpstr>
      <vt:lpstr>'GFAC_2021-Q3_SCDPT4'!SCDPT4_5599999_20</vt:lpstr>
      <vt:lpstr>'GFAC_2021-Q3_SCDPT4'!SCDPT4_5599999_7</vt:lpstr>
      <vt:lpstr>'GFAC_2021-Q3_SCDPT4'!SCDPT4_5599999_8</vt:lpstr>
      <vt:lpstr>'GFAC_2021-Q3_SCDPT4'!SCDPT4_5599999_9</vt:lpstr>
      <vt:lpstr>'GFAC_2021-Q3_SCDPT4'!SCDPT4_55BEGIN_1</vt:lpstr>
      <vt:lpstr>'GFAC_2021-Q3_SCDPT4'!SCDPT4_55BEGIN_10</vt:lpstr>
      <vt:lpstr>'GFAC_2021-Q3_SCDPT4'!SCDPT4_55BEGIN_11</vt:lpstr>
      <vt:lpstr>'GFAC_2021-Q3_SCDPT4'!SCDPT4_55BEGIN_12</vt:lpstr>
      <vt:lpstr>'GFAC_2021-Q3_SCDPT4'!SCDPT4_55BEGIN_13</vt:lpstr>
      <vt:lpstr>'GFAC_2021-Q3_SCDPT4'!SCDPT4_55BEGIN_14</vt:lpstr>
      <vt:lpstr>'GFAC_2021-Q3_SCDPT4'!SCDPT4_55BEGIN_15</vt:lpstr>
      <vt:lpstr>'GFAC_2021-Q3_SCDPT4'!SCDPT4_55BEGIN_16</vt:lpstr>
      <vt:lpstr>'GFAC_2021-Q3_SCDPT4'!SCDPT4_55BEGIN_17</vt:lpstr>
      <vt:lpstr>'GFAC_2021-Q3_SCDPT4'!SCDPT4_55BEGIN_18</vt:lpstr>
      <vt:lpstr>'GFAC_2021-Q3_SCDPT4'!SCDPT4_55BEGIN_19</vt:lpstr>
      <vt:lpstr>'GFAC_2021-Q3_SCDPT4'!SCDPT4_55BEGIN_2</vt:lpstr>
      <vt:lpstr>'GFAC_2021-Q3_SCDPT4'!SCDPT4_55BEGIN_20</vt:lpstr>
      <vt:lpstr>'GFAC_2021-Q3_SCDPT4'!SCDPT4_55BEGIN_21</vt:lpstr>
      <vt:lpstr>'GFAC_2021-Q3_SCDPT4'!SCDPT4_55BEGIN_22.01</vt:lpstr>
      <vt:lpstr>'GFAC_2021-Q3_SCDPT4'!SCDPT4_55BEGIN_22.02</vt:lpstr>
      <vt:lpstr>'GFAC_2021-Q3_SCDPT4'!SCDPT4_55BEGIN_22.03</vt:lpstr>
      <vt:lpstr>'GFAC_2021-Q3_SCDPT4'!SCDPT4_55BEGIN_23</vt:lpstr>
      <vt:lpstr>'GFAC_2021-Q3_SCDPT4'!SCDPT4_55BEGIN_24</vt:lpstr>
      <vt:lpstr>'GFAC_2021-Q3_SCDPT4'!SCDPT4_55BEGIN_25</vt:lpstr>
      <vt:lpstr>'GFAC_2021-Q3_SCDPT4'!SCDPT4_55BEGIN_26</vt:lpstr>
      <vt:lpstr>'GFAC_2021-Q3_SCDPT4'!SCDPT4_55BEGIN_27</vt:lpstr>
      <vt:lpstr>'GFAC_2021-Q3_SCDPT4'!SCDPT4_55BEGIN_28</vt:lpstr>
      <vt:lpstr>'GFAC_2021-Q3_SCDPT4'!SCDPT4_55BEGIN_3</vt:lpstr>
      <vt:lpstr>'GFAC_2021-Q3_SCDPT4'!SCDPT4_55BEGIN_4</vt:lpstr>
      <vt:lpstr>'GFAC_2021-Q3_SCDPT4'!SCDPT4_55BEGIN_5</vt:lpstr>
      <vt:lpstr>'GFAC_2021-Q3_SCDPT4'!SCDPT4_55BEGIN_6</vt:lpstr>
      <vt:lpstr>'GFAC_2021-Q3_SCDPT4'!SCDPT4_55BEGIN_7</vt:lpstr>
      <vt:lpstr>'GFAC_2021-Q3_SCDPT4'!SCDPT4_55BEGIN_8</vt:lpstr>
      <vt:lpstr>'GFAC_2021-Q3_SCDPT4'!SCDPT4_55BEGIN_9</vt:lpstr>
      <vt:lpstr>'GFAC_2021-Q3_SCDPT4'!SCDPT4_55ENDIN_10</vt:lpstr>
      <vt:lpstr>'GFAC_2021-Q3_SCDPT4'!SCDPT4_55ENDIN_11</vt:lpstr>
      <vt:lpstr>'GFAC_2021-Q3_SCDPT4'!SCDPT4_55ENDIN_12</vt:lpstr>
      <vt:lpstr>'GFAC_2021-Q3_SCDPT4'!SCDPT4_55ENDIN_13</vt:lpstr>
      <vt:lpstr>'GFAC_2021-Q3_SCDPT4'!SCDPT4_55ENDIN_14</vt:lpstr>
      <vt:lpstr>'GFAC_2021-Q3_SCDPT4'!SCDPT4_55ENDIN_15</vt:lpstr>
      <vt:lpstr>'GFAC_2021-Q3_SCDPT4'!SCDPT4_55ENDIN_16</vt:lpstr>
      <vt:lpstr>'GFAC_2021-Q3_SCDPT4'!SCDPT4_55ENDIN_17</vt:lpstr>
      <vt:lpstr>'GFAC_2021-Q3_SCDPT4'!SCDPT4_55ENDIN_18</vt:lpstr>
      <vt:lpstr>'GFAC_2021-Q3_SCDPT4'!SCDPT4_55ENDIN_19</vt:lpstr>
      <vt:lpstr>'GFAC_2021-Q3_SCDPT4'!SCDPT4_55ENDIN_2</vt:lpstr>
      <vt:lpstr>'GFAC_2021-Q3_SCDPT4'!SCDPT4_55ENDIN_20</vt:lpstr>
      <vt:lpstr>'GFAC_2021-Q3_SCDPT4'!SCDPT4_55ENDIN_21</vt:lpstr>
      <vt:lpstr>'GFAC_2021-Q3_SCDPT4'!SCDPT4_55ENDIN_22.01</vt:lpstr>
      <vt:lpstr>'GFAC_2021-Q3_SCDPT4'!SCDPT4_55ENDIN_22.02</vt:lpstr>
      <vt:lpstr>'GFAC_2021-Q3_SCDPT4'!SCDPT4_55ENDIN_22.03</vt:lpstr>
      <vt:lpstr>'GFAC_2021-Q3_SCDPT4'!SCDPT4_55ENDIN_23</vt:lpstr>
      <vt:lpstr>'GFAC_2021-Q3_SCDPT4'!SCDPT4_55ENDIN_24</vt:lpstr>
      <vt:lpstr>'GFAC_2021-Q3_SCDPT4'!SCDPT4_55ENDIN_25</vt:lpstr>
      <vt:lpstr>'GFAC_2021-Q3_SCDPT4'!SCDPT4_55ENDIN_26</vt:lpstr>
      <vt:lpstr>'GFAC_2021-Q3_SCDPT4'!SCDPT4_55ENDIN_27</vt:lpstr>
      <vt:lpstr>'GFAC_2021-Q3_SCDPT4'!SCDPT4_55ENDIN_28</vt:lpstr>
      <vt:lpstr>'GFAC_2021-Q3_SCDPT4'!SCDPT4_55ENDIN_3</vt:lpstr>
      <vt:lpstr>'GFAC_2021-Q3_SCDPT4'!SCDPT4_55ENDIN_4</vt:lpstr>
      <vt:lpstr>'GFAC_2021-Q3_SCDPT4'!SCDPT4_55ENDIN_5</vt:lpstr>
      <vt:lpstr>'GFAC_2021-Q3_SCDPT4'!SCDPT4_55ENDIN_6</vt:lpstr>
      <vt:lpstr>'GFAC_2021-Q3_SCDPT4'!SCDPT4_55ENDIN_7</vt:lpstr>
      <vt:lpstr>'GFAC_2021-Q3_SCDPT4'!SCDPT4_55ENDIN_8</vt:lpstr>
      <vt:lpstr>'GFAC_2021-Q3_SCDPT4'!SCDPT4_55ENDIN_9</vt:lpstr>
      <vt:lpstr>'GFAC_2021-Q3_SCDPT4'!SCDPT4_8000000_Range</vt:lpstr>
      <vt:lpstr>'GFAC_2021-Q3_SCDPT4'!SCDPT4_8099999_10</vt:lpstr>
      <vt:lpstr>'GFAC_2021-Q3_SCDPT4'!SCDPT4_8099999_11</vt:lpstr>
      <vt:lpstr>'GFAC_2021-Q3_SCDPT4'!SCDPT4_8099999_12</vt:lpstr>
      <vt:lpstr>'GFAC_2021-Q3_SCDPT4'!SCDPT4_8099999_13</vt:lpstr>
      <vt:lpstr>'GFAC_2021-Q3_SCDPT4'!SCDPT4_8099999_14</vt:lpstr>
      <vt:lpstr>'GFAC_2021-Q3_SCDPT4'!SCDPT4_8099999_15</vt:lpstr>
      <vt:lpstr>'GFAC_2021-Q3_SCDPT4'!SCDPT4_8099999_16</vt:lpstr>
      <vt:lpstr>'GFAC_2021-Q3_SCDPT4'!SCDPT4_8099999_17</vt:lpstr>
      <vt:lpstr>'GFAC_2021-Q3_SCDPT4'!SCDPT4_8099999_18</vt:lpstr>
      <vt:lpstr>'GFAC_2021-Q3_SCDPT4'!SCDPT4_8099999_19</vt:lpstr>
      <vt:lpstr>'GFAC_2021-Q3_SCDPT4'!SCDPT4_8099999_20</vt:lpstr>
      <vt:lpstr>'GFAC_2021-Q3_SCDPT4'!SCDPT4_8099999_7</vt:lpstr>
      <vt:lpstr>'GFAC_2021-Q3_SCDPT4'!SCDPT4_8099999_8</vt:lpstr>
      <vt:lpstr>'GFAC_2021-Q3_SCDPT4'!SCDPT4_8099999_9</vt:lpstr>
      <vt:lpstr>'GFAC_2021-Q3_SCDPT4'!SCDPT4_80BEGIN_1</vt:lpstr>
      <vt:lpstr>'GFAC_2021-Q3_SCDPT4'!SCDPT4_80BEGIN_10</vt:lpstr>
      <vt:lpstr>'GFAC_2021-Q3_SCDPT4'!SCDPT4_80BEGIN_11</vt:lpstr>
      <vt:lpstr>'GFAC_2021-Q3_SCDPT4'!SCDPT4_80BEGIN_12</vt:lpstr>
      <vt:lpstr>'GFAC_2021-Q3_SCDPT4'!SCDPT4_80BEGIN_13</vt:lpstr>
      <vt:lpstr>'GFAC_2021-Q3_SCDPT4'!SCDPT4_80BEGIN_14</vt:lpstr>
      <vt:lpstr>'GFAC_2021-Q3_SCDPT4'!SCDPT4_80BEGIN_15</vt:lpstr>
      <vt:lpstr>'GFAC_2021-Q3_SCDPT4'!SCDPT4_80BEGIN_16</vt:lpstr>
      <vt:lpstr>'GFAC_2021-Q3_SCDPT4'!SCDPT4_80BEGIN_17</vt:lpstr>
      <vt:lpstr>'GFAC_2021-Q3_SCDPT4'!SCDPT4_80BEGIN_18</vt:lpstr>
      <vt:lpstr>'GFAC_2021-Q3_SCDPT4'!SCDPT4_80BEGIN_19</vt:lpstr>
      <vt:lpstr>'GFAC_2021-Q3_SCDPT4'!SCDPT4_80BEGIN_2</vt:lpstr>
      <vt:lpstr>'GFAC_2021-Q3_SCDPT4'!SCDPT4_80BEGIN_20</vt:lpstr>
      <vt:lpstr>'GFAC_2021-Q3_SCDPT4'!SCDPT4_80BEGIN_21</vt:lpstr>
      <vt:lpstr>'GFAC_2021-Q3_SCDPT4'!SCDPT4_80BEGIN_22.01</vt:lpstr>
      <vt:lpstr>'GFAC_2021-Q3_SCDPT4'!SCDPT4_80BEGIN_22.02</vt:lpstr>
      <vt:lpstr>'GFAC_2021-Q3_SCDPT4'!SCDPT4_80BEGIN_22.03</vt:lpstr>
      <vt:lpstr>'GFAC_2021-Q3_SCDPT4'!SCDPT4_80BEGIN_23</vt:lpstr>
      <vt:lpstr>'GFAC_2021-Q3_SCDPT4'!SCDPT4_80BEGIN_24</vt:lpstr>
      <vt:lpstr>'GFAC_2021-Q3_SCDPT4'!SCDPT4_80BEGIN_25</vt:lpstr>
      <vt:lpstr>'GFAC_2021-Q3_SCDPT4'!SCDPT4_80BEGIN_26</vt:lpstr>
      <vt:lpstr>'GFAC_2021-Q3_SCDPT4'!SCDPT4_80BEGIN_27</vt:lpstr>
      <vt:lpstr>'GFAC_2021-Q3_SCDPT4'!SCDPT4_80BEGIN_28</vt:lpstr>
      <vt:lpstr>'GFAC_2021-Q3_SCDPT4'!SCDPT4_80BEGIN_3</vt:lpstr>
      <vt:lpstr>'GFAC_2021-Q3_SCDPT4'!SCDPT4_80BEGIN_4</vt:lpstr>
      <vt:lpstr>'GFAC_2021-Q3_SCDPT4'!SCDPT4_80BEGIN_5</vt:lpstr>
      <vt:lpstr>'GFAC_2021-Q3_SCDPT4'!SCDPT4_80BEGIN_6</vt:lpstr>
      <vt:lpstr>'GFAC_2021-Q3_SCDPT4'!SCDPT4_80BEGIN_7</vt:lpstr>
      <vt:lpstr>'GFAC_2021-Q3_SCDPT4'!SCDPT4_80BEGIN_8</vt:lpstr>
      <vt:lpstr>'GFAC_2021-Q3_SCDPT4'!SCDPT4_80BEGIN_9</vt:lpstr>
      <vt:lpstr>'GFAC_2021-Q3_SCDPT4'!SCDPT4_80ENDIN_10</vt:lpstr>
      <vt:lpstr>'GFAC_2021-Q3_SCDPT4'!SCDPT4_80ENDIN_11</vt:lpstr>
      <vt:lpstr>'GFAC_2021-Q3_SCDPT4'!SCDPT4_80ENDIN_12</vt:lpstr>
      <vt:lpstr>'GFAC_2021-Q3_SCDPT4'!SCDPT4_80ENDIN_13</vt:lpstr>
      <vt:lpstr>'GFAC_2021-Q3_SCDPT4'!SCDPT4_80ENDIN_14</vt:lpstr>
      <vt:lpstr>'GFAC_2021-Q3_SCDPT4'!SCDPT4_80ENDIN_15</vt:lpstr>
      <vt:lpstr>'GFAC_2021-Q3_SCDPT4'!SCDPT4_80ENDIN_16</vt:lpstr>
      <vt:lpstr>'GFAC_2021-Q3_SCDPT4'!SCDPT4_80ENDIN_17</vt:lpstr>
      <vt:lpstr>'GFAC_2021-Q3_SCDPT4'!SCDPT4_80ENDIN_18</vt:lpstr>
      <vt:lpstr>'GFAC_2021-Q3_SCDPT4'!SCDPT4_80ENDIN_19</vt:lpstr>
      <vt:lpstr>'GFAC_2021-Q3_SCDPT4'!SCDPT4_80ENDIN_2</vt:lpstr>
      <vt:lpstr>'GFAC_2021-Q3_SCDPT4'!SCDPT4_80ENDIN_20</vt:lpstr>
      <vt:lpstr>'GFAC_2021-Q3_SCDPT4'!SCDPT4_80ENDIN_21</vt:lpstr>
      <vt:lpstr>'GFAC_2021-Q3_SCDPT4'!SCDPT4_80ENDIN_22.01</vt:lpstr>
      <vt:lpstr>'GFAC_2021-Q3_SCDPT4'!SCDPT4_80ENDIN_22.02</vt:lpstr>
      <vt:lpstr>'GFAC_2021-Q3_SCDPT4'!SCDPT4_80ENDIN_22.03</vt:lpstr>
      <vt:lpstr>'GFAC_2021-Q3_SCDPT4'!SCDPT4_80ENDIN_23</vt:lpstr>
      <vt:lpstr>'GFAC_2021-Q3_SCDPT4'!SCDPT4_80ENDIN_24</vt:lpstr>
      <vt:lpstr>'GFAC_2021-Q3_SCDPT4'!SCDPT4_80ENDIN_25</vt:lpstr>
      <vt:lpstr>'GFAC_2021-Q3_SCDPT4'!SCDPT4_80ENDIN_26</vt:lpstr>
      <vt:lpstr>'GFAC_2021-Q3_SCDPT4'!SCDPT4_80ENDIN_27</vt:lpstr>
      <vt:lpstr>'GFAC_2021-Q3_SCDPT4'!SCDPT4_80ENDIN_28</vt:lpstr>
      <vt:lpstr>'GFAC_2021-Q3_SCDPT4'!SCDPT4_80ENDIN_3</vt:lpstr>
      <vt:lpstr>'GFAC_2021-Q3_SCDPT4'!SCDPT4_80ENDIN_4</vt:lpstr>
      <vt:lpstr>'GFAC_2021-Q3_SCDPT4'!SCDPT4_80ENDIN_5</vt:lpstr>
      <vt:lpstr>'GFAC_2021-Q3_SCDPT4'!SCDPT4_80ENDIN_6</vt:lpstr>
      <vt:lpstr>'GFAC_2021-Q3_SCDPT4'!SCDPT4_80ENDIN_7</vt:lpstr>
      <vt:lpstr>'GFAC_2021-Q3_SCDPT4'!SCDPT4_80ENDIN_8</vt:lpstr>
      <vt:lpstr>'GFAC_2021-Q3_SCDPT4'!SCDPT4_80ENDIN_9</vt:lpstr>
      <vt:lpstr>'GFAC_2021-Q3_SCDPT4'!SCDPT4_8200000_Range</vt:lpstr>
      <vt:lpstr>'GFAC_2021-Q3_SCDPT4'!SCDPT4_8299999_10</vt:lpstr>
      <vt:lpstr>'GFAC_2021-Q3_SCDPT4'!SCDPT4_8299999_11</vt:lpstr>
      <vt:lpstr>'GFAC_2021-Q3_SCDPT4'!SCDPT4_8299999_12</vt:lpstr>
      <vt:lpstr>'GFAC_2021-Q3_SCDPT4'!SCDPT4_8299999_13</vt:lpstr>
      <vt:lpstr>'GFAC_2021-Q3_SCDPT4'!SCDPT4_8299999_14</vt:lpstr>
      <vt:lpstr>'GFAC_2021-Q3_SCDPT4'!SCDPT4_8299999_15</vt:lpstr>
      <vt:lpstr>'GFAC_2021-Q3_SCDPT4'!SCDPT4_8299999_16</vt:lpstr>
      <vt:lpstr>'GFAC_2021-Q3_SCDPT4'!SCDPT4_8299999_17</vt:lpstr>
      <vt:lpstr>'GFAC_2021-Q3_SCDPT4'!SCDPT4_8299999_18</vt:lpstr>
      <vt:lpstr>'GFAC_2021-Q3_SCDPT4'!SCDPT4_8299999_19</vt:lpstr>
      <vt:lpstr>'GFAC_2021-Q3_SCDPT4'!SCDPT4_8299999_20</vt:lpstr>
      <vt:lpstr>'GFAC_2021-Q3_SCDPT4'!SCDPT4_8299999_7</vt:lpstr>
      <vt:lpstr>'GFAC_2021-Q3_SCDPT4'!SCDPT4_8299999_8</vt:lpstr>
      <vt:lpstr>'GFAC_2021-Q3_SCDPT4'!SCDPT4_8299999_9</vt:lpstr>
      <vt:lpstr>'GFAC_2021-Q3_SCDPT4'!SCDPT4_82BEGIN_1</vt:lpstr>
      <vt:lpstr>'GFAC_2021-Q3_SCDPT4'!SCDPT4_82BEGIN_10</vt:lpstr>
      <vt:lpstr>'GFAC_2021-Q3_SCDPT4'!SCDPT4_82BEGIN_11</vt:lpstr>
      <vt:lpstr>'GFAC_2021-Q3_SCDPT4'!SCDPT4_82BEGIN_12</vt:lpstr>
      <vt:lpstr>'GFAC_2021-Q3_SCDPT4'!SCDPT4_82BEGIN_13</vt:lpstr>
      <vt:lpstr>'GFAC_2021-Q3_SCDPT4'!SCDPT4_82BEGIN_14</vt:lpstr>
      <vt:lpstr>'GFAC_2021-Q3_SCDPT4'!SCDPT4_82BEGIN_15</vt:lpstr>
      <vt:lpstr>'GFAC_2021-Q3_SCDPT4'!SCDPT4_82BEGIN_16</vt:lpstr>
      <vt:lpstr>'GFAC_2021-Q3_SCDPT4'!SCDPT4_82BEGIN_17</vt:lpstr>
      <vt:lpstr>'GFAC_2021-Q3_SCDPT4'!SCDPT4_82BEGIN_18</vt:lpstr>
      <vt:lpstr>'GFAC_2021-Q3_SCDPT4'!SCDPT4_82BEGIN_19</vt:lpstr>
      <vt:lpstr>'GFAC_2021-Q3_SCDPT4'!SCDPT4_82BEGIN_2</vt:lpstr>
      <vt:lpstr>'GFAC_2021-Q3_SCDPT4'!SCDPT4_82BEGIN_20</vt:lpstr>
      <vt:lpstr>'GFAC_2021-Q3_SCDPT4'!SCDPT4_82BEGIN_21</vt:lpstr>
      <vt:lpstr>'GFAC_2021-Q3_SCDPT4'!SCDPT4_82BEGIN_22.01</vt:lpstr>
      <vt:lpstr>'GFAC_2021-Q3_SCDPT4'!SCDPT4_82BEGIN_22.02</vt:lpstr>
      <vt:lpstr>'GFAC_2021-Q3_SCDPT4'!SCDPT4_82BEGIN_22.03</vt:lpstr>
      <vt:lpstr>'GFAC_2021-Q3_SCDPT4'!SCDPT4_82BEGIN_23</vt:lpstr>
      <vt:lpstr>'GFAC_2021-Q3_SCDPT4'!SCDPT4_82BEGIN_24</vt:lpstr>
      <vt:lpstr>'GFAC_2021-Q3_SCDPT4'!SCDPT4_82BEGIN_25</vt:lpstr>
      <vt:lpstr>'GFAC_2021-Q3_SCDPT4'!SCDPT4_82BEGIN_26</vt:lpstr>
      <vt:lpstr>'GFAC_2021-Q3_SCDPT4'!SCDPT4_82BEGIN_27</vt:lpstr>
      <vt:lpstr>'GFAC_2021-Q3_SCDPT4'!SCDPT4_82BEGIN_28</vt:lpstr>
      <vt:lpstr>'GFAC_2021-Q3_SCDPT4'!SCDPT4_82BEGIN_3</vt:lpstr>
      <vt:lpstr>'GFAC_2021-Q3_SCDPT4'!SCDPT4_82BEGIN_4</vt:lpstr>
      <vt:lpstr>'GFAC_2021-Q3_SCDPT4'!SCDPT4_82BEGIN_5</vt:lpstr>
      <vt:lpstr>'GFAC_2021-Q3_SCDPT4'!SCDPT4_82BEGIN_6</vt:lpstr>
      <vt:lpstr>'GFAC_2021-Q3_SCDPT4'!SCDPT4_82BEGIN_7</vt:lpstr>
      <vt:lpstr>'GFAC_2021-Q3_SCDPT4'!SCDPT4_82BEGIN_8</vt:lpstr>
      <vt:lpstr>'GFAC_2021-Q3_SCDPT4'!SCDPT4_82BEGIN_9</vt:lpstr>
      <vt:lpstr>'GFAC_2021-Q3_SCDPT4'!SCDPT4_82ENDIN_10</vt:lpstr>
      <vt:lpstr>'GFAC_2021-Q3_SCDPT4'!SCDPT4_82ENDIN_11</vt:lpstr>
      <vt:lpstr>'GFAC_2021-Q3_SCDPT4'!SCDPT4_82ENDIN_12</vt:lpstr>
      <vt:lpstr>'GFAC_2021-Q3_SCDPT4'!SCDPT4_82ENDIN_13</vt:lpstr>
      <vt:lpstr>'GFAC_2021-Q3_SCDPT4'!SCDPT4_82ENDIN_14</vt:lpstr>
      <vt:lpstr>'GFAC_2021-Q3_SCDPT4'!SCDPT4_82ENDIN_15</vt:lpstr>
      <vt:lpstr>'GFAC_2021-Q3_SCDPT4'!SCDPT4_82ENDIN_16</vt:lpstr>
      <vt:lpstr>'GFAC_2021-Q3_SCDPT4'!SCDPT4_82ENDIN_17</vt:lpstr>
      <vt:lpstr>'GFAC_2021-Q3_SCDPT4'!SCDPT4_82ENDIN_18</vt:lpstr>
      <vt:lpstr>'GFAC_2021-Q3_SCDPT4'!SCDPT4_82ENDIN_19</vt:lpstr>
      <vt:lpstr>'GFAC_2021-Q3_SCDPT4'!SCDPT4_82ENDIN_2</vt:lpstr>
      <vt:lpstr>'GFAC_2021-Q3_SCDPT4'!SCDPT4_82ENDIN_20</vt:lpstr>
      <vt:lpstr>'GFAC_2021-Q3_SCDPT4'!SCDPT4_82ENDIN_21</vt:lpstr>
      <vt:lpstr>'GFAC_2021-Q3_SCDPT4'!SCDPT4_82ENDIN_22.01</vt:lpstr>
      <vt:lpstr>'GFAC_2021-Q3_SCDPT4'!SCDPT4_82ENDIN_22.02</vt:lpstr>
      <vt:lpstr>'GFAC_2021-Q3_SCDPT4'!SCDPT4_82ENDIN_22.03</vt:lpstr>
      <vt:lpstr>'GFAC_2021-Q3_SCDPT4'!SCDPT4_82ENDIN_23</vt:lpstr>
      <vt:lpstr>'GFAC_2021-Q3_SCDPT4'!SCDPT4_82ENDIN_24</vt:lpstr>
      <vt:lpstr>'GFAC_2021-Q3_SCDPT4'!SCDPT4_82ENDIN_25</vt:lpstr>
      <vt:lpstr>'GFAC_2021-Q3_SCDPT4'!SCDPT4_82ENDIN_26</vt:lpstr>
      <vt:lpstr>'GFAC_2021-Q3_SCDPT4'!SCDPT4_82ENDIN_27</vt:lpstr>
      <vt:lpstr>'GFAC_2021-Q3_SCDPT4'!SCDPT4_82ENDIN_28</vt:lpstr>
      <vt:lpstr>'GFAC_2021-Q3_SCDPT4'!SCDPT4_82ENDIN_3</vt:lpstr>
      <vt:lpstr>'GFAC_2021-Q3_SCDPT4'!SCDPT4_82ENDIN_4</vt:lpstr>
      <vt:lpstr>'GFAC_2021-Q3_SCDPT4'!SCDPT4_82ENDIN_5</vt:lpstr>
      <vt:lpstr>'GFAC_2021-Q3_SCDPT4'!SCDPT4_82ENDIN_6</vt:lpstr>
      <vt:lpstr>'GFAC_2021-Q3_SCDPT4'!SCDPT4_82ENDIN_7</vt:lpstr>
      <vt:lpstr>'GFAC_2021-Q3_SCDPT4'!SCDPT4_82ENDIN_8</vt:lpstr>
      <vt:lpstr>'GFAC_2021-Q3_SCDPT4'!SCDPT4_82ENDIN_9</vt:lpstr>
      <vt:lpstr>'GFAC_2021-Q3_SCDPT4'!SCDPT4_8399997_10</vt:lpstr>
      <vt:lpstr>'GFAC_2021-Q3_SCDPT4'!SCDPT4_8399997_11</vt:lpstr>
      <vt:lpstr>'GFAC_2021-Q3_SCDPT4'!SCDPT4_8399997_12</vt:lpstr>
      <vt:lpstr>'GFAC_2021-Q3_SCDPT4'!SCDPT4_8399997_13</vt:lpstr>
      <vt:lpstr>'GFAC_2021-Q3_SCDPT4'!SCDPT4_8399997_14</vt:lpstr>
      <vt:lpstr>'GFAC_2021-Q3_SCDPT4'!SCDPT4_8399997_15</vt:lpstr>
      <vt:lpstr>'GFAC_2021-Q3_SCDPT4'!SCDPT4_8399997_16</vt:lpstr>
      <vt:lpstr>'GFAC_2021-Q3_SCDPT4'!SCDPT4_8399997_17</vt:lpstr>
      <vt:lpstr>'GFAC_2021-Q3_SCDPT4'!SCDPT4_8399997_18</vt:lpstr>
      <vt:lpstr>'GFAC_2021-Q3_SCDPT4'!SCDPT4_8399997_19</vt:lpstr>
      <vt:lpstr>'GFAC_2021-Q3_SCDPT4'!SCDPT4_8399997_20</vt:lpstr>
      <vt:lpstr>'GFAC_2021-Q3_SCDPT4'!SCDPT4_8399997_7</vt:lpstr>
      <vt:lpstr>'GFAC_2021-Q3_SCDPT4'!SCDPT4_8399997_8</vt:lpstr>
      <vt:lpstr>'GFAC_2021-Q3_SCDPT4'!SCDPT4_8399997_9</vt:lpstr>
      <vt:lpstr>'GFAC_2021-Q3_SCDPT4'!SCDPT4_8399999_10</vt:lpstr>
      <vt:lpstr>'GFAC_2021-Q3_SCDPT4'!SCDPT4_8399999_11</vt:lpstr>
      <vt:lpstr>'GFAC_2021-Q3_SCDPT4'!SCDPT4_8399999_12</vt:lpstr>
      <vt:lpstr>'GFAC_2021-Q3_SCDPT4'!SCDPT4_8399999_13</vt:lpstr>
      <vt:lpstr>'GFAC_2021-Q3_SCDPT4'!SCDPT4_8399999_14</vt:lpstr>
      <vt:lpstr>'GFAC_2021-Q3_SCDPT4'!SCDPT4_8399999_15</vt:lpstr>
      <vt:lpstr>'GFAC_2021-Q3_SCDPT4'!SCDPT4_8399999_16</vt:lpstr>
      <vt:lpstr>'GFAC_2021-Q3_SCDPT4'!SCDPT4_8399999_17</vt:lpstr>
      <vt:lpstr>'GFAC_2021-Q3_SCDPT4'!SCDPT4_8399999_18</vt:lpstr>
      <vt:lpstr>'GFAC_2021-Q3_SCDPT4'!SCDPT4_8399999_19</vt:lpstr>
      <vt:lpstr>'GFAC_2021-Q3_SCDPT4'!SCDPT4_8399999_20</vt:lpstr>
      <vt:lpstr>'GFAC_2021-Q3_SCDPT4'!SCDPT4_8399999_7</vt:lpstr>
      <vt:lpstr>'GFAC_2021-Q3_SCDPT4'!SCDPT4_8399999_8</vt:lpstr>
      <vt:lpstr>'GFAC_2021-Q3_SCDPT4'!SCDPT4_8399999_9</vt:lpstr>
      <vt:lpstr>'GFAC_2021-Q3_SCDPT4'!SCDPT4_8400000_Range</vt:lpstr>
      <vt:lpstr>'GFAC_2021-Q3_SCDPT4'!SCDPT4_8499999_10</vt:lpstr>
      <vt:lpstr>'GFAC_2021-Q3_SCDPT4'!SCDPT4_8499999_11</vt:lpstr>
      <vt:lpstr>'GFAC_2021-Q3_SCDPT4'!SCDPT4_8499999_12</vt:lpstr>
      <vt:lpstr>'GFAC_2021-Q3_SCDPT4'!SCDPT4_8499999_13</vt:lpstr>
      <vt:lpstr>'GFAC_2021-Q3_SCDPT4'!SCDPT4_8499999_14</vt:lpstr>
      <vt:lpstr>'GFAC_2021-Q3_SCDPT4'!SCDPT4_8499999_15</vt:lpstr>
      <vt:lpstr>'GFAC_2021-Q3_SCDPT4'!SCDPT4_8499999_16</vt:lpstr>
      <vt:lpstr>'GFAC_2021-Q3_SCDPT4'!SCDPT4_8499999_17</vt:lpstr>
      <vt:lpstr>'GFAC_2021-Q3_SCDPT4'!SCDPT4_8499999_18</vt:lpstr>
      <vt:lpstr>'GFAC_2021-Q3_SCDPT4'!SCDPT4_8499999_19</vt:lpstr>
      <vt:lpstr>'GFAC_2021-Q3_SCDPT4'!SCDPT4_8499999_20</vt:lpstr>
      <vt:lpstr>'GFAC_2021-Q3_SCDPT4'!SCDPT4_8499999_7</vt:lpstr>
      <vt:lpstr>'GFAC_2021-Q3_SCDPT4'!SCDPT4_8499999_9</vt:lpstr>
      <vt:lpstr>'GFAC_2021-Q3_SCDPT4'!SCDPT4_84BEGIN_1</vt:lpstr>
      <vt:lpstr>'GFAC_2021-Q3_SCDPT4'!SCDPT4_84BEGIN_10</vt:lpstr>
      <vt:lpstr>'GFAC_2021-Q3_SCDPT4'!SCDPT4_84BEGIN_11</vt:lpstr>
      <vt:lpstr>'GFAC_2021-Q3_SCDPT4'!SCDPT4_84BEGIN_12</vt:lpstr>
      <vt:lpstr>'GFAC_2021-Q3_SCDPT4'!SCDPT4_84BEGIN_13</vt:lpstr>
      <vt:lpstr>'GFAC_2021-Q3_SCDPT4'!SCDPT4_84BEGIN_14</vt:lpstr>
      <vt:lpstr>'GFAC_2021-Q3_SCDPT4'!SCDPT4_84BEGIN_15</vt:lpstr>
      <vt:lpstr>'GFAC_2021-Q3_SCDPT4'!SCDPT4_84BEGIN_16</vt:lpstr>
      <vt:lpstr>'GFAC_2021-Q3_SCDPT4'!SCDPT4_84BEGIN_17</vt:lpstr>
      <vt:lpstr>'GFAC_2021-Q3_SCDPT4'!SCDPT4_84BEGIN_18</vt:lpstr>
      <vt:lpstr>'GFAC_2021-Q3_SCDPT4'!SCDPT4_84BEGIN_19</vt:lpstr>
      <vt:lpstr>'GFAC_2021-Q3_SCDPT4'!SCDPT4_84BEGIN_2</vt:lpstr>
      <vt:lpstr>'GFAC_2021-Q3_SCDPT4'!SCDPT4_84BEGIN_20</vt:lpstr>
      <vt:lpstr>'GFAC_2021-Q3_SCDPT4'!SCDPT4_84BEGIN_21</vt:lpstr>
      <vt:lpstr>'GFAC_2021-Q3_SCDPT4'!SCDPT4_84BEGIN_22.01</vt:lpstr>
      <vt:lpstr>'GFAC_2021-Q3_SCDPT4'!SCDPT4_84BEGIN_22.02</vt:lpstr>
      <vt:lpstr>'GFAC_2021-Q3_SCDPT4'!SCDPT4_84BEGIN_22.03</vt:lpstr>
      <vt:lpstr>'GFAC_2021-Q3_SCDPT4'!SCDPT4_84BEGIN_23</vt:lpstr>
      <vt:lpstr>'GFAC_2021-Q3_SCDPT4'!SCDPT4_84BEGIN_24</vt:lpstr>
      <vt:lpstr>'GFAC_2021-Q3_SCDPT4'!SCDPT4_84BEGIN_25</vt:lpstr>
      <vt:lpstr>'GFAC_2021-Q3_SCDPT4'!SCDPT4_84BEGIN_26</vt:lpstr>
      <vt:lpstr>'GFAC_2021-Q3_SCDPT4'!SCDPT4_84BEGIN_27</vt:lpstr>
      <vt:lpstr>'GFAC_2021-Q3_SCDPT4'!SCDPT4_84BEGIN_28</vt:lpstr>
      <vt:lpstr>'GFAC_2021-Q3_SCDPT4'!SCDPT4_84BEGIN_3</vt:lpstr>
      <vt:lpstr>'GFAC_2021-Q3_SCDPT4'!SCDPT4_84BEGIN_4</vt:lpstr>
      <vt:lpstr>'GFAC_2021-Q3_SCDPT4'!SCDPT4_84BEGIN_5</vt:lpstr>
      <vt:lpstr>'GFAC_2021-Q3_SCDPT4'!SCDPT4_84BEGIN_6</vt:lpstr>
      <vt:lpstr>'GFAC_2021-Q3_SCDPT4'!SCDPT4_84BEGIN_7</vt:lpstr>
      <vt:lpstr>'GFAC_2021-Q3_SCDPT4'!SCDPT4_84BEGIN_8</vt:lpstr>
      <vt:lpstr>'GFAC_2021-Q3_SCDPT4'!SCDPT4_84BEGIN_9</vt:lpstr>
      <vt:lpstr>'GFAC_2021-Q3_SCDPT4'!SCDPT4_84ENDIN_10</vt:lpstr>
      <vt:lpstr>'GFAC_2021-Q3_SCDPT4'!SCDPT4_84ENDIN_11</vt:lpstr>
      <vt:lpstr>'GFAC_2021-Q3_SCDPT4'!SCDPT4_84ENDIN_12</vt:lpstr>
      <vt:lpstr>'GFAC_2021-Q3_SCDPT4'!SCDPT4_84ENDIN_13</vt:lpstr>
      <vt:lpstr>'GFAC_2021-Q3_SCDPT4'!SCDPT4_84ENDIN_14</vt:lpstr>
      <vt:lpstr>'GFAC_2021-Q3_SCDPT4'!SCDPT4_84ENDIN_15</vt:lpstr>
      <vt:lpstr>'GFAC_2021-Q3_SCDPT4'!SCDPT4_84ENDIN_16</vt:lpstr>
      <vt:lpstr>'GFAC_2021-Q3_SCDPT4'!SCDPT4_84ENDIN_17</vt:lpstr>
      <vt:lpstr>'GFAC_2021-Q3_SCDPT4'!SCDPT4_84ENDIN_18</vt:lpstr>
      <vt:lpstr>'GFAC_2021-Q3_SCDPT4'!SCDPT4_84ENDIN_19</vt:lpstr>
      <vt:lpstr>'GFAC_2021-Q3_SCDPT4'!SCDPT4_84ENDIN_2</vt:lpstr>
      <vt:lpstr>'GFAC_2021-Q3_SCDPT4'!SCDPT4_84ENDIN_20</vt:lpstr>
      <vt:lpstr>'GFAC_2021-Q3_SCDPT4'!SCDPT4_84ENDIN_21</vt:lpstr>
      <vt:lpstr>'GFAC_2021-Q3_SCDPT4'!SCDPT4_84ENDIN_22.01</vt:lpstr>
      <vt:lpstr>'GFAC_2021-Q3_SCDPT4'!SCDPT4_84ENDIN_22.02</vt:lpstr>
      <vt:lpstr>'GFAC_2021-Q3_SCDPT4'!SCDPT4_84ENDIN_22.03</vt:lpstr>
      <vt:lpstr>'GFAC_2021-Q3_SCDPT4'!SCDPT4_84ENDIN_23</vt:lpstr>
      <vt:lpstr>'GFAC_2021-Q3_SCDPT4'!SCDPT4_84ENDIN_24</vt:lpstr>
      <vt:lpstr>'GFAC_2021-Q3_SCDPT4'!SCDPT4_84ENDIN_25</vt:lpstr>
      <vt:lpstr>'GFAC_2021-Q3_SCDPT4'!SCDPT4_84ENDIN_26</vt:lpstr>
      <vt:lpstr>'GFAC_2021-Q3_SCDPT4'!SCDPT4_84ENDIN_27</vt:lpstr>
      <vt:lpstr>'GFAC_2021-Q3_SCDPT4'!SCDPT4_84ENDIN_28</vt:lpstr>
      <vt:lpstr>'GFAC_2021-Q3_SCDPT4'!SCDPT4_84ENDIN_3</vt:lpstr>
      <vt:lpstr>'GFAC_2021-Q3_SCDPT4'!SCDPT4_84ENDIN_4</vt:lpstr>
      <vt:lpstr>'GFAC_2021-Q3_SCDPT4'!SCDPT4_84ENDIN_5</vt:lpstr>
      <vt:lpstr>'GFAC_2021-Q3_SCDPT4'!SCDPT4_84ENDIN_6</vt:lpstr>
      <vt:lpstr>'GFAC_2021-Q3_SCDPT4'!SCDPT4_84ENDIN_7</vt:lpstr>
      <vt:lpstr>'GFAC_2021-Q3_SCDPT4'!SCDPT4_84ENDIN_8</vt:lpstr>
      <vt:lpstr>'GFAC_2021-Q3_SCDPT4'!SCDPT4_84ENDIN_9</vt:lpstr>
      <vt:lpstr>'GFAC_2021-Q3_SCDPT4'!SCDPT4_8500000_Range</vt:lpstr>
      <vt:lpstr>'GFAC_2021-Q3_SCDPT4'!SCDPT4_8599999_10</vt:lpstr>
      <vt:lpstr>'GFAC_2021-Q3_SCDPT4'!SCDPT4_8599999_11</vt:lpstr>
      <vt:lpstr>'GFAC_2021-Q3_SCDPT4'!SCDPT4_8599999_12</vt:lpstr>
      <vt:lpstr>'GFAC_2021-Q3_SCDPT4'!SCDPT4_8599999_13</vt:lpstr>
      <vt:lpstr>'GFAC_2021-Q3_SCDPT4'!SCDPT4_8599999_14</vt:lpstr>
      <vt:lpstr>'GFAC_2021-Q3_SCDPT4'!SCDPT4_8599999_15</vt:lpstr>
      <vt:lpstr>'GFAC_2021-Q3_SCDPT4'!SCDPT4_8599999_16</vt:lpstr>
      <vt:lpstr>'GFAC_2021-Q3_SCDPT4'!SCDPT4_8599999_17</vt:lpstr>
      <vt:lpstr>'GFAC_2021-Q3_SCDPT4'!SCDPT4_8599999_18</vt:lpstr>
      <vt:lpstr>'GFAC_2021-Q3_SCDPT4'!SCDPT4_8599999_19</vt:lpstr>
      <vt:lpstr>'GFAC_2021-Q3_SCDPT4'!SCDPT4_8599999_20</vt:lpstr>
      <vt:lpstr>'GFAC_2021-Q3_SCDPT4'!SCDPT4_8599999_7</vt:lpstr>
      <vt:lpstr>'GFAC_2021-Q3_SCDPT4'!SCDPT4_8599999_9</vt:lpstr>
      <vt:lpstr>'GFAC_2021-Q3_SCDPT4'!SCDPT4_85BEGIN_1</vt:lpstr>
      <vt:lpstr>'GFAC_2021-Q3_SCDPT4'!SCDPT4_85BEGIN_10</vt:lpstr>
      <vt:lpstr>'GFAC_2021-Q3_SCDPT4'!SCDPT4_85BEGIN_11</vt:lpstr>
      <vt:lpstr>'GFAC_2021-Q3_SCDPT4'!SCDPT4_85BEGIN_12</vt:lpstr>
      <vt:lpstr>'GFAC_2021-Q3_SCDPT4'!SCDPT4_85BEGIN_13</vt:lpstr>
      <vt:lpstr>'GFAC_2021-Q3_SCDPT4'!SCDPT4_85BEGIN_14</vt:lpstr>
      <vt:lpstr>'GFAC_2021-Q3_SCDPT4'!SCDPT4_85BEGIN_15</vt:lpstr>
      <vt:lpstr>'GFAC_2021-Q3_SCDPT4'!SCDPT4_85BEGIN_16</vt:lpstr>
      <vt:lpstr>'GFAC_2021-Q3_SCDPT4'!SCDPT4_85BEGIN_17</vt:lpstr>
      <vt:lpstr>'GFAC_2021-Q3_SCDPT4'!SCDPT4_85BEGIN_18</vt:lpstr>
      <vt:lpstr>'GFAC_2021-Q3_SCDPT4'!SCDPT4_85BEGIN_19</vt:lpstr>
      <vt:lpstr>'GFAC_2021-Q3_SCDPT4'!SCDPT4_85BEGIN_2</vt:lpstr>
      <vt:lpstr>'GFAC_2021-Q3_SCDPT4'!SCDPT4_85BEGIN_20</vt:lpstr>
      <vt:lpstr>'GFAC_2021-Q3_SCDPT4'!SCDPT4_85BEGIN_21</vt:lpstr>
      <vt:lpstr>'GFAC_2021-Q3_SCDPT4'!SCDPT4_85BEGIN_22.01</vt:lpstr>
      <vt:lpstr>'GFAC_2021-Q3_SCDPT4'!SCDPT4_85BEGIN_22.02</vt:lpstr>
      <vt:lpstr>'GFAC_2021-Q3_SCDPT4'!SCDPT4_85BEGIN_22.03</vt:lpstr>
      <vt:lpstr>'GFAC_2021-Q3_SCDPT4'!SCDPT4_85BEGIN_23</vt:lpstr>
      <vt:lpstr>'GFAC_2021-Q3_SCDPT4'!SCDPT4_85BEGIN_24</vt:lpstr>
      <vt:lpstr>'GFAC_2021-Q3_SCDPT4'!SCDPT4_85BEGIN_25</vt:lpstr>
      <vt:lpstr>'GFAC_2021-Q3_SCDPT4'!SCDPT4_85BEGIN_26</vt:lpstr>
      <vt:lpstr>'GFAC_2021-Q3_SCDPT4'!SCDPT4_85BEGIN_27</vt:lpstr>
      <vt:lpstr>'GFAC_2021-Q3_SCDPT4'!SCDPT4_85BEGIN_28</vt:lpstr>
      <vt:lpstr>'GFAC_2021-Q3_SCDPT4'!SCDPT4_85BEGIN_3</vt:lpstr>
      <vt:lpstr>'GFAC_2021-Q3_SCDPT4'!SCDPT4_85BEGIN_4</vt:lpstr>
      <vt:lpstr>'GFAC_2021-Q3_SCDPT4'!SCDPT4_85BEGIN_5</vt:lpstr>
      <vt:lpstr>'GFAC_2021-Q3_SCDPT4'!SCDPT4_85BEGIN_6</vt:lpstr>
      <vt:lpstr>'GFAC_2021-Q3_SCDPT4'!SCDPT4_85BEGIN_7</vt:lpstr>
      <vt:lpstr>'GFAC_2021-Q3_SCDPT4'!SCDPT4_85BEGIN_8</vt:lpstr>
      <vt:lpstr>'GFAC_2021-Q3_SCDPT4'!SCDPT4_85BEGIN_9</vt:lpstr>
      <vt:lpstr>'GFAC_2021-Q3_SCDPT4'!SCDPT4_85ENDIN_10</vt:lpstr>
      <vt:lpstr>'GFAC_2021-Q3_SCDPT4'!SCDPT4_85ENDIN_11</vt:lpstr>
      <vt:lpstr>'GFAC_2021-Q3_SCDPT4'!SCDPT4_85ENDIN_12</vt:lpstr>
      <vt:lpstr>'GFAC_2021-Q3_SCDPT4'!SCDPT4_85ENDIN_13</vt:lpstr>
      <vt:lpstr>'GFAC_2021-Q3_SCDPT4'!SCDPT4_85ENDIN_14</vt:lpstr>
      <vt:lpstr>'GFAC_2021-Q3_SCDPT4'!SCDPT4_85ENDIN_15</vt:lpstr>
      <vt:lpstr>'GFAC_2021-Q3_SCDPT4'!SCDPT4_85ENDIN_16</vt:lpstr>
      <vt:lpstr>'GFAC_2021-Q3_SCDPT4'!SCDPT4_85ENDIN_17</vt:lpstr>
      <vt:lpstr>'GFAC_2021-Q3_SCDPT4'!SCDPT4_85ENDIN_18</vt:lpstr>
      <vt:lpstr>'GFAC_2021-Q3_SCDPT4'!SCDPT4_85ENDIN_19</vt:lpstr>
      <vt:lpstr>'GFAC_2021-Q3_SCDPT4'!SCDPT4_85ENDIN_2</vt:lpstr>
      <vt:lpstr>'GFAC_2021-Q3_SCDPT4'!SCDPT4_85ENDIN_20</vt:lpstr>
      <vt:lpstr>'GFAC_2021-Q3_SCDPT4'!SCDPT4_85ENDIN_21</vt:lpstr>
      <vt:lpstr>'GFAC_2021-Q3_SCDPT4'!SCDPT4_85ENDIN_22.01</vt:lpstr>
      <vt:lpstr>'GFAC_2021-Q3_SCDPT4'!SCDPT4_85ENDIN_22.02</vt:lpstr>
      <vt:lpstr>'GFAC_2021-Q3_SCDPT4'!SCDPT4_85ENDIN_22.03</vt:lpstr>
      <vt:lpstr>'GFAC_2021-Q3_SCDPT4'!SCDPT4_85ENDIN_23</vt:lpstr>
      <vt:lpstr>'GFAC_2021-Q3_SCDPT4'!SCDPT4_85ENDIN_24</vt:lpstr>
      <vt:lpstr>'GFAC_2021-Q3_SCDPT4'!SCDPT4_85ENDIN_25</vt:lpstr>
      <vt:lpstr>'GFAC_2021-Q3_SCDPT4'!SCDPT4_85ENDIN_26</vt:lpstr>
      <vt:lpstr>'GFAC_2021-Q3_SCDPT4'!SCDPT4_85ENDIN_27</vt:lpstr>
      <vt:lpstr>'GFAC_2021-Q3_SCDPT4'!SCDPT4_85ENDIN_28</vt:lpstr>
      <vt:lpstr>'GFAC_2021-Q3_SCDPT4'!SCDPT4_85ENDIN_3</vt:lpstr>
      <vt:lpstr>'GFAC_2021-Q3_SCDPT4'!SCDPT4_85ENDIN_4</vt:lpstr>
      <vt:lpstr>'GFAC_2021-Q3_SCDPT4'!SCDPT4_85ENDIN_5</vt:lpstr>
      <vt:lpstr>'GFAC_2021-Q3_SCDPT4'!SCDPT4_85ENDIN_6</vt:lpstr>
      <vt:lpstr>'GFAC_2021-Q3_SCDPT4'!SCDPT4_85ENDIN_7</vt:lpstr>
      <vt:lpstr>'GFAC_2021-Q3_SCDPT4'!SCDPT4_85ENDIN_8</vt:lpstr>
      <vt:lpstr>'GFAC_2021-Q3_SCDPT4'!SCDPT4_85ENDIN_9</vt:lpstr>
      <vt:lpstr>'GFAC_2021-Q3_SCDPT4'!SCDPT4_8600000_Range</vt:lpstr>
      <vt:lpstr>'GFAC_2021-Q3_SCDPT4'!SCDPT4_8699999_10</vt:lpstr>
      <vt:lpstr>'GFAC_2021-Q3_SCDPT4'!SCDPT4_8699999_11</vt:lpstr>
      <vt:lpstr>'GFAC_2021-Q3_SCDPT4'!SCDPT4_8699999_12</vt:lpstr>
      <vt:lpstr>'GFAC_2021-Q3_SCDPT4'!SCDPT4_8699999_13</vt:lpstr>
      <vt:lpstr>'GFAC_2021-Q3_SCDPT4'!SCDPT4_8699999_14</vt:lpstr>
      <vt:lpstr>'GFAC_2021-Q3_SCDPT4'!SCDPT4_8699999_15</vt:lpstr>
      <vt:lpstr>'GFAC_2021-Q3_SCDPT4'!SCDPT4_8699999_16</vt:lpstr>
      <vt:lpstr>'GFAC_2021-Q3_SCDPT4'!SCDPT4_8699999_17</vt:lpstr>
      <vt:lpstr>'GFAC_2021-Q3_SCDPT4'!SCDPT4_8699999_18</vt:lpstr>
      <vt:lpstr>'GFAC_2021-Q3_SCDPT4'!SCDPT4_8699999_19</vt:lpstr>
      <vt:lpstr>'GFAC_2021-Q3_SCDPT4'!SCDPT4_8699999_20</vt:lpstr>
      <vt:lpstr>'GFAC_2021-Q3_SCDPT4'!SCDPT4_8699999_7</vt:lpstr>
      <vt:lpstr>'GFAC_2021-Q3_SCDPT4'!SCDPT4_8699999_9</vt:lpstr>
      <vt:lpstr>'GFAC_2021-Q3_SCDPT4'!SCDPT4_86BEGIN_1</vt:lpstr>
      <vt:lpstr>'GFAC_2021-Q3_SCDPT4'!SCDPT4_86BEGIN_10</vt:lpstr>
      <vt:lpstr>'GFAC_2021-Q3_SCDPT4'!SCDPT4_86BEGIN_11</vt:lpstr>
      <vt:lpstr>'GFAC_2021-Q3_SCDPT4'!SCDPT4_86BEGIN_12</vt:lpstr>
      <vt:lpstr>'GFAC_2021-Q3_SCDPT4'!SCDPT4_86BEGIN_13</vt:lpstr>
      <vt:lpstr>'GFAC_2021-Q3_SCDPT4'!SCDPT4_86BEGIN_14</vt:lpstr>
      <vt:lpstr>'GFAC_2021-Q3_SCDPT4'!SCDPT4_86BEGIN_15</vt:lpstr>
      <vt:lpstr>'GFAC_2021-Q3_SCDPT4'!SCDPT4_86BEGIN_16</vt:lpstr>
      <vt:lpstr>'GFAC_2021-Q3_SCDPT4'!SCDPT4_86BEGIN_17</vt:lpstr>
      <vt:lpstr>'GFAC_2021-Q3_SCDPT4'!SCDPT4_86BEGIN_18</vt:lpstr>
      <vt:lpstr>'GFAC_2021-Q3_SCDPT4'!SCDPT4_86BEGIN_19</vt:lpstr>
      <vt:lpstr>'GFAC_2021-Q3_SCDPT4'!SCDPT4_86BEGIN_2</vt:lpstr>
      <vt:lpstr>'GFAC_2021-Q3_SCDPT4'!SCDPT4_86BEGIN_20</vt:lpstr>
      <vt:lpstr>'GFAC_2021-Q3_SCDPT4'!SCDPT4_86BEGIN_21</vt:lpstr>
      <vt:lpstr>'GFAC_2021-Q3_SCDPT4'!SCDPT4_86BEGIN_22.01</vt:lpstr>
      <vt:lpstr>'GFAC_2021-Q3_SCDPT4'!SCDPT4_86BEGIN_22.02</vt:lpstr>
      <vt:lpstr>'GFAC_2021-Q3_SCDPT4'!SCDPT4_86BEGIN_22.03</vt:lpstr>
      <vt:lpstr>'GFAC_2021-Q3_SCDPT4'!SCDPT4_86BEGIN_23</vt:lpstr>
      <vt:lpstr>'GFAC_2021-Q3_SCDPT4'!SCDPT4_86BEGIN_24</vt:lpstr>
      <vt:lpstr>'GFAC_2021-Q3_SCDPT4'!SCDPT4_86BEGIN_25</vt:lpstr>
      <vt:lpstr>'GFAC_2021-Q3_SCDPT4'!SCDPT4_86BEGIN_26</vt:lpstr>
      <vt:lpstr>'GFAC_2021-Q3_SCDPT4'!SCDPT4_86BEGIN_27</vt:lpstr>
      <vt:lpstr>'GFAC_2021-Q3_SCDPT4'!SCDPT4_86BEGIN_28</vt:lpstr>
      <vt:lpstr>'GFAC_2021-Q3_SCDPT4'!SCDPT4_86BEGIN_3</vt:lpstr>
      <vt:lpstr>'GFAC_2021-Q3_SCDPT4'!SCDPT4_86BEGIN_4</vt:lpstr>
      <vt:lpstr>'GFAC_2021-Q3_SCDPT4'!SCDPT4_86BEGIN_5</vt:lpstr>
      <vt:lpstr>'GFAC_2021-Q3_SCDPT4'!SCDPT4_86BEGIN_6</vt:lpstr>
      <vt:lpstr>'GFAC_2021-Q3_SCDPT4'!SCDPT4_86BEGIN_7</vt:lpstr>
      <vt:lpstr>'GFAC_2021-Q3_SCDPT4'!SCDPT4_86BEGIN_8</vt:lpstr>
      <vt:lpstr>'GFAC_2021-Q3_SCDPT4'!SCDPT4_86BEGIN_9</vt:lpstr>
      <vt:lpstr>'GFAC_2021-Q3_SCDPT4'!SCDPT4_86ENDIN_10</vt:lpstr>
      <vt:lpstr>'GFAC_2021-Q3_SCDPT4'!SCDPT4_86ENDIN_11</vt:lpstr>
      <vt:lpstr>'GFAC_2021-Q3_SCDPT4'!SCDPT4_86ENDIN_12</vt:lpstr>
      <vt:lpstr>'GFAC_2021-Q3_SCDPT4'!SCDPT4_86ENDIN_13</vt:lpstr>
      <vt:lpstr>'GFAC_2021-Q3_SCDPT4'!SCDPT4_86ENDIN_14</vt:lpstr>
      <vt:lpstr>'GFAC_2021-Q3_SCDPT4'!SCDPT4_86ENDIN_15</vt:lpstr>
      <vt:lpstr>'GFAC_2021-Q3_SCDPT4'!SCDPT4_86ENDIN_16</vt:lpstr>
      <vt:lpstr>'GFAC_2021-Q3_SCDPT4'!SCDPT4_86ENDIN_17</vt:lpstr>
      <vt:lpstr>'GFAC_2021-Q3_SCDPT4'!SCDPT4_86ENDIN_18</vt:lpstr>
      <vt:lpstr>'GFAC_2021-Q3_SCDPT4'!SCDPT4_86ENDIN_19</vt:lpstr>
      <vt:lpstr>'GFAC_2021-Q3_SCDPT4'!SCDPT4_86ENDIN_2</vt:lpstr>
      <vt:lpstr>'GFAC_2021-Q3_SCDPT4'!SCDPT4_86ENDIN_20</vt:lpstr>
      <vt:lpstr>'GFAC_2021-Q3_SCDPT4'!SCDPT4_86ENDIN_21</vt:lpstr>
      <vt:lpstr>'GFAC_2021-Q3_SCDPT4'!SCDPT4_86ENDIN_22.01</vt:lpstr>
      <vt:lpstr>'GFAC_2021-Q3_SCDPT4'!SCDPT4_86ENDIN_22.02</vt:lpstr>
      <vt:lpstr>'GFAC_2021-Q3_SCDPT4'!SCDPT4_86ENDIN_22.03</vt:lpstr>
      <vt:lpstr>'GFAC_2021-Q3_SCDPT4'!SCDPT4_86ENDIN_23</vt:lpstr>
      <vt:lpstr>'GFAC_2021-Q3_SCDPT4'!SCDPT4_86ENDIN_24</vt:lpstr>
      <vt:lpstr>'GFAC_2021-Q3_SCDPT4'!SCDPT4_86ENDIN_25</vt:lpstr>
      <vt:lpstr>'GFAC_2021-Q3_SCDPT4'!SCDPT4_86ENDIN_26</vt:lpstr>
      <vt:lpstr>'GFAC_2021-Q3_SCDPT4'!SCDPT4_86ENDIN_27</vt:lpstr>
      <vt:lpstr>'GFAC_2021-Q3_SCDPT4'!SCDPT4_86ENDIN_28</vt:lpstr>
      <vt:lpstr>'GFAC_2021-Q3_SCDPT4'!SCDPT4_86ENDIN_3</vt:lpstr>
      <vt:lpstr>'GFAC_2021-Q3_SCDPT4'!SCDPT4_86ENDIN_4</vt:lpstr>
      <vt:lpstr>'GFAC_2021-Q3_SCDPT4'!SCDPT4_86ENDIN_5</vt:lpstr>
      <vt:lpstr>'GFAC_2021-Q3_SCDPT4'!SCDPT4_86ENDIN_6</vt:lpstr>
      <vt:lpstr>'GFAC_2021-Q3_SCDPT4'!SCDPT4_86ENDIN_7</vt:lpstr>
      <vt:lpstr>'GFAC_2021-Q3_SCDPT4'!SCDPT4_86ENDIN_8</vt:lpstr>
      <vt:lpstr>'GFAC_2021-Q3_SCDPT4'!SCDPT4_86ENDIN_9</vt:lpstr>
      <vt:lpstr>'GFAC_2021-Q3_SCDPT4'!SCDPT4_8700000_Range</vt:lpstr>
      <vt:lpstr>'GFAC_2021-Q3_SCDPT4'!SCDPT4_8799999_10</vt:lpstr>
      <vt:lpstr>'GFAC_2021-Q3_SCDPT4'!SCDPT4_8799999_11</vt:lpstr>
      <vt:lpstr>'GFAC_2021-Q3_SCDPT4'!SCDPT4_8799999_12</vt:lpstr>
      <vt:lpstr>'GFAC_2021-Q3_SCDPT4'!SCDPT4_8799999_13</vt:lpstr>
      <vt:lpstr>'GFAC_2021-Q3_SCDPT4'!SCDPT4_8799999_14</vt:lpstr>
      <vt:lpstr>'GFAC_2021-Q3_SCDPT4'!SCDPT4_8799999_15</vt:lpstr>
      <vt:lpstr>'GFAC_2021-Q3_SCDPT4'!SCDPT4_8799999_16</vt:lpstr>
      <vt:lpstr>'GFAC_2021-Q3_SCDPT4'!SCDPT4_8799999_17</vt:lpstr>
      <vt:lpstr>'GFAC_2021-Q3_SCDPT4'!SCDPT4_8799999_18</vt:lpstr>
      <vt:lpstr>'GFAC_2021-Q3_SCDPT4'!SCDPT4_8799999_19</vt:lpstr>
      <vt:lpstr>'GFAC_2021-Q3_SCDPT4'!SCDPT4_8799999_20</vt:lpstr>
      <vt:lpstr>'GFAC_2021-Q3_SCDPT4'!SCDPT4_8799999_7</vt:lpstr>
      <vt:lpstr>'GFAC_2021-Q3_SCDPT4'!SCDPT4_8799999_9</vt:lpstr>
      <vt:lpstr>'GFAC_2021-Q3_SCDPT4'!SCDPT4_87BEGIN_1</vt:lpstr>
      <vt:lpstr>'GFAC_2021-Q3_SCDPT4'!SCDPT4_87BEGIN_10</vt:lpstr>
      <vt:lpstr>'GFAC_2021-Q3_SCDPT4'!SCDPT4_87BEGIN_11</vt:lpstr>
      <vt:lpstr>'GFAC_2021-Q3_SCDPT4'!SCDPT4_87BEGIN_12</vt:lpstr>
      <vt:lpstr>'GFAC_2021-Q3_SCDPT4'!SCDPT4_87BEGIN_13</vt:lpstr>
      <vt:lpstr>'GFAC_2021-Q3_SCDPT4'!SCDPT4_87BEGIN_14</vt:lpstr>
      <vt:lpstr>'GFAC_2021-Q3_SCDPT4'!SCDPT4_87BEGIN_15</vt:lpstr>
      <vt:lpstr>'GFAC_2021-Q3_SCDPT4'!SCDPT4_87BEGIN_16</vt:lpstr>
      <vt:lpstr>'GFAC_2021-Q3_SCDPT4'!SCDPT4_87BEGIN_17</vt:lpstr>
      <vt:lpstr>'GFAC_2021-Q3_SCDPT4'!SCDPT4_87BEGIN_18</vt:lpstr>
      <vt:lpstr>'GFAC_2021-Q3_SCDPT4'!SCDPT4_87BEGIN_19</vt:lpstr>
      <vt:lpstr>'GFAC_2021-Q3_SCDPT4'!SCDPT4_87BEGIN_2</vt:lpstr>
      <vt:lpstr>'GFAC_2021-Q3_SCDPT4'!SCDPT4_87BEGIN_20</vt:lpstr>
      <vt:lpstr>'GFAC_2021-Q3_SCDPT4'!SCDPT4_87BEGIN_21</vt:lpstr>
      <vt:lpstr>'GFAC_2021-Q3_SCDPT4'!SCDPT4_87BEGIN_22.01</vt:lpstr>
      <vt:lpstr>'GFAC_2021-Q3_SCDPT4'!SCDPT4_87BEGIN_22.02</vt:lpstr>
      <vt:lpstr>'GFAC_2021-Q3_SCDPT4'!SCDPT4_87BEGIN_22.03</vt:lpstr>
      <vt:lpstr>'GFAC_2021-Q3_SCDPT4'!SCDPT4_87BEGIN_23</vt:lpstr>
      <vt:lpstr>'GFAC_2021-Q3_SCDPT4'!SCDPT4_87BEGIN_24</vt:lpstr>
      <vt:lpstr>'GFAC_2021-Q3_SCDPT4'!SCDPT4_87BEGIN_25</vt:lpstr>
      <vt:lpstr>'GFAC_2021-Q3_SCDPT4'!SCDPT4_87BEGIN_26</vt:lpstr>
      <vt:lpstr>'GFAC_2021-Q3_SCDPT4'!SCDPT4_87BEGIN_27</vt:lpstr>
      <vt:lpstr>'GFAC_2021-Q3_SCDPT4'!SCDPT4_87BEGIN_28</vt:lpstr>
      <vt:lpstr>'GFAC_2021-Q3_SCDPT4'!SCDPT4_87BEGIN_3</vt:lpstr>
      <vt:lpstr>'GFAC_2021-Q3_SCDPT4'!SCDPT4_87BEGIN_4</vt:lpstr>
      <vt:lpstr>'GFAC_2021-Q3_SCDPT4'!SCDPT4_87BEGIN_5</vt:lpstr>
      <vt:lpstr>'GFAC_2021-Q3_SCDPT4'!SCDPT4_87BEGIN_6</vt:lpstr>
      <vt:lpstr>'GFAC_2021-Q3_SCDPT4'!SCDPT4_87BEGIN_7</vt:lpstr>
      <vt:lpstr>'GFAC_2021-Q3_SCDPT4'!SCDPT4_87BEGIN_8</vt:lpstr>
      <vt:lpstr>'GFAC_2021-Q3_SCDPT4'!SCDPT4_87BEGIN_9</vt:lpstr>
      <vt:lpstr>'GFAC_2021-Q3_SCDPT4'!SCDPT4_87ENDIN_10</vt:lpstr>
      <vt:lpstr>'GFAC_2021-Q3_SCDPT4'!SCDPT4_87ENDIN_11</vt:lpstr>
      <vt:lpstr>'GFAC_2021-Q3_SCDPT4'!SCDPT4_87ENDIN_12</vt:lpstr>
      <vt:lpstr>'GFAC_2021-Q3_SCDPT4'!SCDPT4_87ENDIN_13</vt:lpstr>
      <vt:lpstr>'GFAC_2021-Q3_SCDPT4'!SCDPT4_87ENDIN_14</vt:lpstr>
      <vt:lpstr>'GFAC_2021-Q3_SCDPT4'!SCDPT4_87ENDIN_15</vt:lpstr>
      <vt:lpstr>'GFAC_2021-Q3_SCDPT4'!SCDPT4_87ENDIN_16</vt:lpstr>
      <vt:lpstr>'GFAC_2021-Q3_SCDPT4'!SCDPT4_87ENDIN_17</vt:lpstr>
      <vt:lpstr>'GFAC_2021-Q3_SCDPT4'!SCDPT4_87ENDIN_18</vt:lpstr>
      <vt:lpstr>'GFAC_2021-Q3_SCDPT4'!SCDPT4_87ENDIN_19</vt:lpstr>
      <vt:lpstr>'GFAC_2021-Q3_SCDPT4'!SCDPT4_87ENDIN_2</vt:lpstr>
      <vt:lpstr>'GFAC_2021-Q3_SCDPT4'!SCDPT4_87ENDIN_20</vt:lpstr>
      <vt:lpstr>'GFAC_2021-Q3_SCDPT4'!SCDPT4_87ENDIN_21</vt:lpstr>
      <vt:lpstr>'GFAC_2021-Q3_SCDPT4'!SCDPT4_87ENDIN_22.01</vt:lpstr>
      <vt:lpstr>'GFAC_2021-Q3_SCDPT4'!SCDPT4_87ENDIN_22.02</vt:lpstr>
      <vt:lpstr>'GFAC_2021-Q3_SCDPT4'!SCDPT4_87ENDIN_22.03</vt:lpstr>
      <vt:lpstr>'GFAC_2021-Q3_SCDPT4'!SCDPT4_87ENDIN_23</vt:lpstr>
      <vt:lpstr>'GFAC_2021-Q3_SCDPT4'!SCDPT4_87ENDIN_24</vt:lpstr>
      <vt:lpstr>'GFAC_2021-Q3_SCDPT4'!SCDPT4_87ENDIN_25</vt:lpstr>
      <vt:lpstr>'GFAC_2021-Q3_SCDPT4'!SCDPT4_87ENDIN_26</vt:lpstr>
      <vt:lpstr>'GFAC_2021-Q3_SCDPT4'!SCDPT4_87ENDIN_27</vt:lpstr>
      <vt:lpstr>'GFAC_2021-Q3_SCDPT4'!SCDPT4_87ENDIN_28</vt:lpstr>
      <vt:lpstr>'GFAC_2021-Q3_SCDPT4'!SCDPT4_87ENDIN_3</vt:lpstr>
      <vt:lpstr>'GFAC_2021-Q3_SCDPT4'!SCDPT4_87ENDIN_4</vt:lpstr>
      <vt:lpstr>'GFAC_2021-Q3_SCDPT4'!SCDPT4_87ENDIN_5</vt:lpstr>
      <vt:lpstr>'GFAC_2021-Q3_SCDPT4'!SCDPT4_87ENDIN_6</vt:lpstr>
      <vt:lpstr>'GFAC_2021-Q3_SCDPT4'!SCDPT4_87ENDIN_7</vt:lpstr>
      <vt:lpstr>'GFAC_2021-Q3_SCDPT4'!SCDPT4_87ENDIN_8</vt:lpstr>
      <vt:lpstr>'GFAC_2021-Q3_SCDPT4'!SCDPT4_87ENDIN_9</vt:lpstr>
      <vt:lpstr>'GFAC_2021-Q3_SCDPT4'!SCDPT4_8999997_10</vt:lpstr>
      <vt:lpstr>'GFAC_2021-Q3_SCDPT4'!SCDPT4_8999997_11</vt:lpstr>
      <vt:lpstr>'GFAC_2021-Q3_SCDPT4'!SCDPT4_8999997_12</vt:lpstr>
      <vt:lpstr>'GFAC_2021-Q3_SCDPT4'!SCDPT4_8999997_13</vt:lpstr>
      <vt:lpstr>'GFAC_2021-Q3_SCDPT4'!SCDPT4_8999997_14</vt:lpstr>
      <vt:lpstr>'GFAC_2021-Q3_SCDPT4'!SCDPT4_8999997_15</vt:lpstr>
      <vt:lpstr>'GFAC_2021-Q3_SCDPT4'!SCDPT4_8999997_16</vt:lpstr>
      <vt:lpstr>'GFAC_2021-Q3_SCDPT4'!SCDPT4_8999997_17</vt:lpstr>
      <vt:lpstr>'GFAC_2021-Q3_SCDPT4'!SCDPT4_8999997_18</vt:lpstr>
      <vt:lpstr>'GFAC_2021-Q3_SCDPT4'!SCDPT4_8999997_19</vt:lpstr>
      <vt:lpstr>'GFAC_2021-Q3_SCDPT4'!SCDPT4_8999997_20</vt:lpstr>
      <vt:lpstr>'GFAC_2021-Q3_SCDPT4'!SCDPT4_8999997_7</vt:lpstr>
      <vt:lpstr>'GFAC_2021-Q3_SCDPT4'!SCDPT4_8999997_9</vt:lpstr>
      <vt:lpstr>'GFAC_2021-Q3_SCDPT4'!SCDPT4_8999999_10</vt:lpstr>
      <vt:lpstr>'GFAC_2021-Q3_SCDPT4'!SCDPT4_8999999_11</vt:lpstr>
      <vt:lpstr>'GFAC_2021-Q3_SCDPT4'!SCDPT4_8999999_12</vt:lpstr>
      <vt:lpstr>'GFAC_2021-Q3_SCDPT4'!SCDPT4_8999999_13</vt:lpstr>
      <vt:lpstr>'GFAC_2021-Q3_SCDPT4'!SCDPT4_8999999_14</vt:lpstr>
      <vt:lpstr>'GFAC_2021-Q3_SCDPT4'!SCDPT4_8999999_15</vt:lpstr>
      <vt:lpstr>'GFAC_2021-Q3_SCDPT4'!SCDPT4_8999999_16</vt:lpstr>
      <vt:lpstr>'GFAC_2021-Q3_SCDPT4'!SCDPT4_8999999_17</vt:lpstr>
      <vt:lpstr>'GFAC_2021-Q3_SCDPT4'!SCDPT4_8999999_18</vt:lpstr>
      <vt:lpstr>'GFAC_2021-Q3_SCDPT4'!SCDPT4_8999999_19</vt:lpstr>
      <vt:lpstr>'GFAC_2021-Q3_SCDPT4'!SCDPT4_8999999_20</vt:lpstr>
      <vt:lpstr>'GFAC_2021-Q3_SCDPT4'!SCDPT4_8999999_7</vt:lpstr>
      <vt:lpstr>'GFAC_2021-Q3_SCDPT4'!SCDPT4_8999999_9</vt:lpstr>
      <vt:lpstr>'GFAC_2021-Q3_SCDPT4'!SCDPT4_9000000_Range</vt:lpstr>
      <vt:lpstr>'GFAC_2021-Q3_SCDPT4'!SCDPT4_9099999_10</vt:lpstr>
      <vt:lpstr>'GFAC_2021-Q3_SCDPT4'!SCDPT4_9099999_11</vt:lpstr>
      <vt:lpstr>'GFAC_2021-Q3_SCDPT4'!SCDPT4_9099999_12</vt:lpstr>
      <vt:lpstr>'GFAC_2021-Q3_SCDPT4'!SCDPT4_9099999_13</vt:lpstr>
      <vt:lpstr>'GFAC_2021-Q3_SCDPT4'!SCDPT4_9099999_14</vt:lpstr>
      <vt:lpstr>'GFAC_2021-Q3_SCDPT4'!SCDPT4_9099999_15</vt:lpstr>
      <vt:lpstr>'GFAC_2021-Q3_SCDPT4'!SCDPT4_9099999_16</vt:lpstr>
      <vt:lpstr>'GFAC_2021-Q3_SCDPT4'!SCDPT4_9099999_17</vt:lpstr>
      <vt:lpstr>'GFAC_2021-Q3_SCDPT4'!SCDPT4_9099999_18</vt:lpstr>
      <vt:lpstr>'GFAC_2021-Q3_SCDPT4'!SCDPT4_9099999_19</vt:lpstr>
      <vt:lpstr>'GFAC_2021-Q3_SCDPT4'!SCDPT4_9099999_20</vt:lpstr>
      <vt:lpstr>'GFAC_2021-Q3_SCDPT4'!SCDPT4_9099999_7</vt:lpstr>
      <vt:lpstr>'GFAC_2021-Q3_SCDPT4'!SCDPT4_9099999_9</vt:lpstr>
      <vt:lpstr>'GFAC_2021-Q3_SCDPT4'!SCDPT4_90BEGIN_1</vt:lpstr>
      <vt:lpstr>'GFAC_2021-Q3_SCDPT4'!SCDPT4_90BEGIN_10</vt:lpstr>
      <vt:lpstr>'GFAC_2021-Q3_SCDPT4'!SCDPT4_90BEGIN_11</vt:lpstr>
      <vt:lpstr>'GFAC_2021-Q3_SCDPT4'!SCDPT4_90BEGIN_12</vt:lpstr>
      <vt:lpstr>'GFAC_2021-Q3_SCDPT4'!SCDPT4_90BEGIN_13</vt:lpstr>
      <vt:lpstr>'GFAC_2021-Q3_SCDPT4'!SCDPT4_90BEGIN_14</vt:lpstr>
      <vt:lpstr>'GFAC_2021-Q3_SCDPT4'!SCDPT4_90BEGIN_15</vt:lpstr>
      <vt:lpstr>'GFAC_2021-Q3_SCDPT4'!SCDPT4_90BEGIN_16</vt:lpstr>
      <vt:lpstr>'GFAC_2021-Q3_SCDPT4'!SCDPT4_90BEGIN_17</vt:lpstr>
      <vt:lpstr>'GFAC_2021-Q3_SCDPT4'!SCDPT4_90BEGIN_18</vt:lpstr>
      <vt:lpstr>'GFAC_2021-Q3_SCDPT4'!SCDPT4_90BEGIN_19</vt:lpstr>
      <vt:lpstr>'GFAC_2021-Q3_SCDPT4'!SCDPT4_90BEGIN_2</vt:lpstr>
      <vt:lpstr>'GFAC_2021-Q3_SCDPT4'!SCDPT4_90BEGIN_20</vt:lpstr>
      <vt:lpstr>'GFAC_2021-Q3_SCDPT4'!SCDPT4_90BEGIN_21</vt:lpstr>
      <vt:lpstr>'GFAC_2021-Q3_SCDPT4'!SCDPT4_90BEGIN_22.01</vt:lpstr>
      <vt:lpstr>'GFAC_2021-Q3_SCDPT4'!SCDPT4_90BEGIN_22.02</vt:lpstr>
      <vt:lpstr>'GFAC_2021-Q3_SCDPT4'!SCDPT4_90BEGIN_22.03</vt:lpstr>
      <vt:lpstr>'GFAC_2021-Q3_SCDPT4'!SCDPT4_90BEGIN_23</vt:lpstr>
      <vt:lpstr>'GFAC_2021-Q3_SCDPT4'!SCDPT4_90BEGIN_24</vt:lpstr>
      <vt:lpstr>'GFAC_2021-Q3_SCDPT4'!SCDPT4_90BEGIN_25</vt:lpstr>
      <vt:lpstr>'GFAC_2021-Q3_SCDPT4'!SCDPT4_90BEGIN_26</vt:lpstr>
      <vt:lpstr>'GFAC_2021-Q3_SCDPT4'!SCDPT4_90BEGIN_27</vt:lpstr>
      <vt:lpstr>'GFAC_2021-Q3_SCDPT4'!SCDPT4_90BEGIN_28</vt:lpstr>
      <vt:lpstr>'GFAC_2021-Q3_SCDPT4'!SCDPT4_90BEGIN_3</vt:lpstr>
      <vt:lpstr>'GFAC_2021-Q3_SCDPT4'!SCDPT4_90BEGIN_4</vt:lpstr>
      <vt:lpstr>'GFAC_2021-Q3_SCDPT4'!SCDPT4_90BEGIN_5</vt:lpstr>
      <vt:lpstr>'GFAC_2021-Q3_SCDPT4'!SCDPT4_90BEGIN_6</vt:lpstr>
      <vt:lpstr>'GFAC_2021-Q3_SCDPT4'!SCDPT4_90BEGIN_7</vt:lpstr>
      <vt:lpstr>'GFAC_2021-Q3_SCDPT4'!SCDPT4_90BEGIN_8</vt:lpstr>
      <vt:lpstr>'GFAC_2021-Q3_SCDPT4'!SCDPT4_90BEGIN_9</vt:lpstr>
      <vt:lpstr>'GFAC_2021-Q3_SCDPT4'!SCDPT4_90ENDIN_10</vt:lpstr>
      <vt:lpstr>'GFAC_2021-Q3_SCDPT4'!SCDPT4_90ENDIN_11</vt:lpstr>
      <vt:lpstr>'GFAC_2021-Q3_SCDPT4'!SCDPT4_90ENDIN_12</vt:lpstr>
      <vt:lpstr>'GFAC_2021-Q3_SCDPT4'!SCDPT4_90ENDIN_13</vt:lpstr>
      <vt:lpstr>'GFAC_2021-Q3_SCDPT4'!SCDPT4_90ENDIN_14</vt:lpstr>
      <vt:lpstr>'GFAC_2021-Q3_SCDPT4'!SCDPT4_90ENDIN_15</vt:lpstr>
      <vt:lpstr>'GFAC_2021-Q3_SCDPT4'!SCDPT4_90ENDIN_16</vt:lpstr>
      <vt:lpstr>'GFAC_2021-Q3_SCDPT4'!SCDPT4_90ENDIN_17</vt:lpstr>
      <vt:lpstr>'GFAC_2021-Q3_SCDPT4'!SCDPT4_90ENDIN_18</vt:lpstr>
      <vt:lpstr>'GFAC_2021-Q3_SCDPT4'!SCDPT4_90ENDIN_19</vt:lpstr>
      <vt:lpstr>'GFAC_2021-Q3_SCDPT4'!SCDPT4_90ENDIN_2</vt:lpstr>
      <vt:lpstr>'GFAC_2021-Q3_SCDPT4'!SCDPT4_90ENDIN_20</vt:lpstr>
      <vt:lpstr>'GFAC_2021-Q3_SCDPT4'!SCDPT4_90ENDIN_21</vt:lpstr>
      <vt:lpstr>'GFAC_2021-Q3_SCDPT4'!SCDPT4_90ENDIN_22.01</vt:lpstr>
      <vt:lpstr>'GFAC_2021-Q3_SCDPT4'!SCDPT4_90ENDIN_22.02</vt:lpstr>
      <vt:lpstr>'GFAC_2021-Q3_SCDPT4'!SCDPT4_90ENDIN_22.03</vt:lpstr>
      <vt:lpstr>'GFAC_2021-Q3_SCDPT4'!SCDPT4_90ENDIN_23</vt:lpstr>
      <vt:lpstr>'GFAC_2021-Q3_SCDPT4'!SCDPT4_90ENDIN_24</vt:lpstr>
      <vt:lpstr>'GFAC_2021-Q3_SCDPT4'!SCDPT4_90ENDIN_25</vt:lpstr>
      <vt:lpstr>'GFAC_2021-Q3_SCDPT4'!SCDPT4_90ENDIN_26</vt:lpstr>
      <vt:lpstr>'GFAC_2021-Q3_SCDPT4'!SCDPT4_90ENDIN_27</vt:lpstr>
      <vt:lpstr>'GFAC_2021-Q3_SCDPT4'!SCDPT4_90ENDIN_28</vt:lpstr>
      <vt:lpstr>'GFAC_2021-Q3_SCDPT4'!SCDPT4_90ENDIN_3</vt:lpstr>
      <vt:lpstr>'GFAC_2021-Q3_SCDPT4'!SCDPT4_90ENDIN_4</vt:lpstr>
      <vt:lpstr>'GFAC_2021-Q3_SCDPT4'!SCDPT4_90ENDIN_5</vt:lpstr>
      <vt:lpstr>'GFAC_2021-Q3_SCDPT4'!SCDPT4_90ENDIN_6</vt:lpstr>
      <vt:lpstr>'GFAC_2021-Q3_SCDPT4'!SCDPT4_90ENDIN_7</vt:lpstr>
      <vt:lpstr>'GFAC_2021-Q3_SCDPT4'!SCDPT4_90ENDIN_8</vt:lpstr>
      <vt:lpstr>'GFAC_2021-Q3_SCDPT4'!SCDPT4_90ENDIN_9</vt:lpstr>
      <vt:lpstr>'GFAC_2021-Q3_SCDPT4'!SCDPT4_9100000_Range</vt:lpstr>
      <vt:lpstr>'GFAC_2021-Q3_SCDPT4'!SCDPT4_9199999_10</vt:lpstr>
      <vt:lpstr>'GFAC_2021-Q3_SCDPT4'!SCDPT4_9199999_11</vt:lpstr>
      <vt:lpstr>'GFAC_2021-Q3_SCDPT4'!SCDPT4_9199999_12</vt:lpstr>
      <vt:lpstr>'GFAC_2021-Q3_SCDPT4'!SCDPT4_9199999_13</vt:lpstr>
      <vt:lpstr>'GFAC_2021-Q3_SCDPT4'!SCDPT4_9199999_14</vt:lpstr>
      <vt:lpstr>'GFAC_2021-Q3_SCDPT4'!SCDPT4_9199999_15</vt:lpstr>
      <vt:lpstr>'GFAC_2021-Q3_SCDPT4'!SCDPT4_9199999_16</vt:lpstr>
      <vt:lpstr>'GFAC_2021-Q3_SCDPT4'!SCDPT4_9199999_17</vt:lpstr>
      <vt:lpstr>'GFAC_2021-Q3_SCDPT4'!SCDPT4_9199999_18</vt:lpstr>
      <vt:lpstr>'GFAC_2021-Q3_SCDPT4'!SCDPT4_9199999_19</vt:lpstr>
      <vt:lpstr>'GFAC_2021-Q3_SCDPT4'!SCDPT4_9199999_20</vt:lpstr>
      <vt:lpstr>'GFAC_2021-Q3_SCDPT4'!SCDPT4_9199999_7</vt:lpstr>
      <vt:lpstr>'GFAC_2021-Q3_SCDPT4'!SCDPT4_9199999_9</vt:lpstr>
      <vt:lpstr>'GFAC_2021-Q3_SCDPT4'!SCDPT4_91BEGIN_1</vt:lpstr>
      <vt:lpstr>'GFAC_2021-Q3_SCDPT4'!SCDPT4_91BEGIN_10</vt:lpstr>
      <vt:lpstr>'GFAC_2021-Q3_SCDPT4'!SCDPT4_91BEGIN_11</vt:lpstr>
      <vt:lpstr>'GFAC_2021-Q3_SCDPT4'!SCDPT4_91BEGIN_12</vt:lpstr>
      <vt:lpstr>'GFAC_2021-Q3_SCDPT4'!SCDPT4_91BEGIN_13</vt:lpstr>
      <vt:lpstr>'GFAC_2021-Q3_SCDPT4'!SCDPT4_91BEGIN_14</vt:lpstr>
      <vt:lpstr>'GFAC_2021-Q3_SCDPT4'!SCDPT4_91BEGIN_15</vt:lpstr>
      <vt:lpstr>'GFAC_2021-Q3_SCDPT4'!SCDPT4_91BEGIN_16</vt:lpstr>
      <vt:lpstr>'GFAC_2021-Q3_SCDPT4'!SCDPT4_91BEGIN_17</vt:lpstr>
      <vt:lpstr>'GFAC_2021-Q3_SCDPT4'!SCDPT4_91BEGIN_18</vt:lpstr>
      <vt:lpstr>'GFAC_2021-Q3_SCDPT4'!SCDPT4_91BEGIN_19</vt:lpstr>
      <vt:lpstr>'GFAC_2021-Q3_SCDPT4'!SCDPT4_91BEGIN_2</vt:lpstr>
      <vt:lpstr>'GFAC_2021-Q3_SCDPT4'!SCDPT4_91BEGIN_20</vt:lpstr>
      <vt:lpstr>'GFAC_2021-Q3_SCDPT4'!SCDPT4_91BEGIN_21</vt:lpstr>
      <vt:lpstr>'GFAC_2021-Q3_SCDPT4'!SCDPT4_91BEGIN_22.01</vt:lpstr>
      <vt:lpstr>'GFAC_2021-Q3_SCDPT4'!SCDPT4_91BEGIN_22.02</vt:lpstr>
      <vt:lpstr>'GFAC_2021-Q3_SCDPT4'!SCDPT4_91BEGIN_22.03</vt:lpstr>
      <vt:lpstr>'GFAC_2021-Q3_SCDPT4'!SCDPT4_91BEGIN_23</vt:lpstr>
      <vt:lpstr>'GFAC_2021-Q3_SCDPT4'!SCDPT4_91BEGIN_24</vt:lpstr>
      <vt:lpstr>'GFAC_2021-Q3_SCDPT4'!SCDPT4_91BEGIN_25</vt:lpstr>
      <vt:lpstr>'GFAC_2021-Q3_SCDPT4'!SCDPT4_91BEGIN_26</vt:lpstr>
      <vt:lpstr>'GFAC_2021-Q3_SCDPT4'!SCDPT4_91BEGIN_27</vt:lpstr>
      <vt:lpstr>'GFAC_2021-Q3_SCDPT4'!SCDPT4_91BEGIN_28</vt:lpstr>
      <vt:lpstr>'GFAC_2021-Q3_SCDPT4'!SCDPT4_91BEGIN_3</vt:lpstr>
      <vt:lpstr>'GFAC_2021-Q3_SCDPT4'!SCDPT4_91BEGIN_4</vt:lpstr>
      <vt:lpstr>'GFAC_2021-Q3_SCDPT4'!SCDPT4_91BEGIN_5</vt:lpstr>
      <vt:lpstr>'GFAC_2021-Q3_SCDPT4'!SCDPT4_91BEGIN_6</vt:lpstr>
      <vt:lpstr>'GFAC_2021-Q3_SCDPT4'!SCDPT4_91BEGIN_7</vt:lpstr>
      <vt:lpstr>'GFAC_2021-Q3_SCDPT4'!SCDPT4_91BEGIN_8</vt:lpstr>
      <vt:lpstr>'GFAC_2021-Q3_SCDPT4'!SCDPT4_91BEGIN_9</vt:lpstr>
      <vt:lpstr>'GFAC_2021-Q3_SCDPT4'!SCDPT4_91ENDIN_10</vt:lpstr>
      <vt:lpstr>'GFAC_2021-Q3_SCDPT4'!SCDPT4_91ENDIN_11</vt:lpstr>
      <vt:lpstr>'GFAC_2021-Q3_SCDPT4'!SCDPT4_91ENDIN_12</vt:lpstr>
      <vt:lpstr>'GFAC_2021-Q3_SCDPT4'!SCDPT4_91ENDIN_13</vt:lpstr>
      <vt:lpstr>'GFAC_2021-Q3_SCDPT4'!SCDPT4_91ENDIN_14</vt:lpstr>
      <vt:lpstr>'GFAC_2021-Q3_SCDPT4'!SCDPT4_91ENDIN_15</vt:lpstr>
      <vt:lpstr>'GFAC_2021-Q3_SCDPT4'!SCDPT4_91ENDIN_16</vt:lpstr>
      <vt:lpstr>'GFAC_2021-Q3_SCDPT4'!SCDPT4_91ENDIN_17</vt:lpstr>
      <vt:lpstr>'GFAC_2021-Q3_SCDPT4'!SCDPT4_91ENDIN_18</vt:lpstr>
      <vt:lpstr>'GFAC_2021-Q3_SCDPT4'!SCDPT4_91ENDIN_19</vt:lpstr>
      <vt:lpstr>'GFAC_2021-Q3_SCDPT4'!SCDPT4_91ENDIN_2</vt:lpstr>
      <vt:lpstr>'GFAC_2021-Q3_SCDPT4'!SCDPT4_91ENDIN_20</vt:lpstr>
      <vt:lpstr>'GFAC_2021-Q3_SCDPT4'!SCDPT4_91ENDIN_21</vt:lpstr>
      <vt:lpstr>'GFAC_2021-Q3_SCDPT4'!SCDPT4_91ENDIN_22.01</vt:lpstr>
      <vt:lpstr>'GFAC_2021-Q3_SCDPT4'!SCDPT4_91ENDIN_22.02</vt:lpstr>
      <vt:lpstr>'GFAC_2021-Q3_SCDPT4'!SCDPT4_91ENDIN_22.03</vt:lpstr>
      <vt:lpstr>'GFAC_2021-Q3_SCDPT4'!SCDPT4_91ENDIN_23</vt:lpstr>
      <vt:lpstr>'GFAC_2021-Q3_SCDPT4'!SCDPT4_91ENDIN_24</vt:lpstr>
      <vt:lpstr>'GFAC_2021-Q3_SCDPT4'!SCDPT4_91ENDIN_25</vt:lpstr>
      <vt:lpstr>'GFAC_2021-Q3_SCDPT4'!SCDPT4_91ENDIN_26</vt:lpstr>
      <vt:lpstr>'GFAC_2021-Q3_SCDPT4'!SCDPT4_91ENDIN_27</vt:lpstr>
      <vt:lpstr>'GFAC_2021-Q3_SCDPT4'!SCDPT4_91ENDIN_28</vt:lpstr>
      <vt:lpstr>'GFAC_2021-Q3_SCDPT4'!SCDPT4_91ENDIN_3</vt:lpstr>
      <vt:lpstr>'GFAC_2021-Q3_SCDPT4'!SCDPT4_91ENDIN_4</vt:lpstr>
      <vt:lpstr>'GFAC_2021-Q3_SCDPT4'!SCDPT4_91ENDIN_5</vt:lpstr>
      <vt:lpstr>'GFAC_2021-Q3_SCDPT4'!SCDPT4_91ENDIN_6</vt:lpstr>
      <vt:lpstr>'GFAC_2021-Q3_SCDPT4'!SCDPT4_91ENDIN_7</vt:lpstr>
      <vt:lpstr>'GFAC_2021-Q3_SCDPT4'!SCDPT4_91ENDIN_8</vt:lpstr>
      <vt:lpstr>'GFAC_2021-Q3_SCDPT4'!SCDPT4_91ENDIN_9</vt:lpstr>
      <vt:lpstr>'GFAC_2021-Q3_SCDPT4'!SCDPT4_9200000_Range</vt:lpstr>
      <vt:lpstr>'GFAC_2021-Q3_SCDPT4'!SCDPT4_9299999_10</vt:lpstr>
      <vt:lpstr>'GFAC_2021-Q3_SCDPT4'!SCDPT4_9299999_11</vt:lpstr>
      <vt:lpstr>'GFAC_2021-Q3_SCDPT4'!SCDPT4_9299999_12</vt:lpstr>
      <vt:lpstr>'GFAC_2021-Q3_SCDPT4'!SCDPT4_9299999_13</vt:lpstr>
      <vt:lpstr>'GFAC_2021-Q3_SCDPT4'!SCDPT4_9299999_14</vt:lpstr>
      <vt:lpstr>'GFAC_2021-Q3_SCDPT4'!SCDPT4_9299999_15</vt:lpstr>
      <vt:lpstr>'GFAC_2021-Q3_SCDPT4'!SCDPT4_9299999_16</vt:lpstr>
      <vt:lpstr>'GFAC_2021-Q3_SCDPT4'!SCDPT4_9299999_17</vt:lpstr>
      <vt:lpstr>'GFAC_2021-Q3_SCDPT4'!SCDPT4_9299999_18</vt:lpstr>
      <vt:lpstr>'GFAC_2021-Q3_SCDPT4'!SCDPT4_9299999_19</vt:lpstr>
      <vt:lpstr>'GFAC_2021-Q3_SCDPT4'!SCDPT4_9299999_20</vt:lpstr>
      <vt:lpstr>'GFAC_2021-Q3_SCDPT4'!SCDPT4_9299999_7</vt:lpstr>
      <vt:lpstr>'GFAC_2021-Q3_SCDPT4'!SCDPT4_9299999_9</vt:lpstr>
      <vt:lpstr>'GFAC_2021-Q3_SCDPT4'!SCDPT4_92BEGIN_1</vt:lpstr>
      <vt:lpstr>'GFAC_2021-Q3_SCDPT4'!SCDPT4_92BEGIN_10</vt:lpstr>
      <vt:lpstr>'GFAC_2021-Q3_SCDPT4'!SCDPT4_92BEGIN_11</vt:lpstr>
      <vt:lpstr>'GFAC_2021-Q3_SCDPT4'!SCDPT4_92BEGIN_12</vt:lpstr>
      <vt:lpstr>'GFAC_2021-Q3_SCDPT4'!SCDPT4_92BEGIN_13</vt:lpstr>
      <vt:lpstr>'GFAC_2021-Q3_SCDPT4'!SCDPT4_92BEGIN_14</vt:lpstr>
      <vt:lpstr>'GFAC_2021-Q3_SCDPT4'!SCDPT4_92BEGIN_15</vt:lpstr>
      <vt:lpstr>'GFAC_2021-Q3_SCDPT4'!SCDPT4_92BEGIN_16</vt:lpstr>
      <vt:lpstr>'GFAC_2021-Q3_SCDPT4'!SCDPT4_92BEGIN_17</vt:lpstr>
      <vt:lpstr>'GFAC_2021-Q3_SCDPT4'!SCDPT4_92BEGIN_18</vt:lpstr>
      <vt:lpstr>'GFAC_2021-Q3_SCDPT4'!SCDPT4_92BEGIN_19</vt:lpstr>
      <vt:lpstr>'GFAC_2021-Q3_SCDPT4'!SCDPT4_92BEGIN_2</vt:lpstr>
      <vt:lpstr>'GFAC_2021-Q3_SCDPT4'!SCDPT4_92BEGIN_20</vt:lpstr>
      <vt:lpstr>'GFAC_2021-Q3_SCDPT4'!SCDPT4_92BEGIN_21</vt:lpstr>
      <vt:lpstr>'GFAC_2021-Q3_SCDPT4'!SCDPT4_92BEGIN_22.01</vt:lpstr>
      <vt:lpstr>'GFAC_2021-Q3_SCDPT4'!SCDPT4_92BEGIN_22.02</vt:lpstr>
      <vt:lpstr>'GFAC_2021-Q3_SCDPT4'!SCDPT4_92BEGIN_22.03</vt:lpstr>
      <vt:lpstr>'GFAC_2021-Q3_SCDPT4'!SCDPT4_92BEGIN_23</vt:lpstr>
      <vt:lpstr>'GFAC_2021-Q3_SCDPT4'!SCDPT4_92BEGIN_24</vt:lpstr>
      <vt:lpstr>'GFAC_2021-Q3_SCDPT4'!SCDPT4_92BEGIN_25</vt:lpstr>
      <vt:lpstr>'GFAC_2021-Q3_SCDPT4'!SCDPT4_92BEGIN_26</vt:lpstr>
      <vt:lpstr>'GFAC_2021-Q3_SCDPT4'!SCDPT4_92BEGIN_27</vt:lpstr>
      <vt:lpstr>'GFAC_2021-Q3_SCDPT4'!SCDPT4_92BEGIN_28</vt:lpstr>
      <vt:lpstr>'GFAC_2021-Q3_SCDPT4'!SCDPT4_92BEGIN_3</vt:lpstr>
      <vt:lpstr>'GFAC_2021-Q3_SCDPT4'!SCDPT4_92BEGIN_4</vt:lpstr>
      <vt:lpstr>'GFAC_2021-Q3_SCDPT4'!SCDPT4_92BEGIN_5</vt:lpstr>
      <vt:lpstr>'GFAC_2021-Q3_SCDPT4'!SCDPT4_92BEGIN_6</vt:lpstr>
      <vt:lpstr>'GFAC_2021-Q3_SCDPT4'!SCDPT4_92BEGIN_7</vt:lpstr>
      <vt:lpstr>'GFAC_2021-Q3_SCDPT4'!SCDPT4_92BEGIN_8</vt:lpstr>
      <vt:lpstr>'GFAC_2021-Q3_SCDPT4'!SCDPT4_92BEGIN_9</vt:lpstr>
      <vt:lpstr>'GFAC_2021-Q3_SCDPT4'!SCDPT4_92ENDIN_10</vt:lpstr>
      <vt:lpstr>'GFAC_2021-Q3_SCDPT4'!SCDPT4_92ENDIN_11</vt:lpstr>
      <vt:lpstr>'GFAC_2021-Q3_SCDPT4'!SCDPT4_92ENDIN_12</vt:lpstr>
      <vt:lpstr>'GFAC_2021-Q3_SCDPT4'!SCDPT4_92ENDIN_13</vt:lpstr>
      <vt:lpstr>'GFAC_2021-Q3_SCDPT4'!SCDPT4_92ENDIN_14</vt:lpstr>
      <vt:lpstr>'GFAC_2021-Q3_SCDPT4'!SCDPT4_92ENDIN_15</vt:lpstr>
      <vt:lpstr>'GFAC_2021-Q3_SCDPT4'!SCDPT4_92ENDIN_16</vt:lpstr>
      <vt:lpstr>'GFAC_2021-Q3_SCDPT4'!SCDPT4_92ENDIN_17</vt:lpstr>
      <vt:lpstr>'GFAC_2021-Q3_SCDPT4'!SCDPT4_92ENDIN_18</vt:lpstr>
      <vt:lpstr>'GFAC_2021-Q3_SCDPT4'!SCDPT4_92ENDIN_19</vt:lpstr>
      <vt:lpstr>'GFAC_2021-Q3_SCDPT4'!SCDPT4_92ENDIN_2</vt:lpstr>
      <vt:lpstr>'GFAC_2021-Q3_SCDPT4'!SCDPT4_92ENDIN_20</vt:lpstr>
      <vt:lpstr>'GFAC_2021-Q3_SCDPT4'!SCDPT4_92ENDIN_21</vt:lpstr>
      <vt:lpstr>'GFAC_2021-Q3_SCDPT4'!SCDPT4_92ENDIN_22.01</vt:lpstr>
      <vt:lpstr>'GFAC_2021-Q3_SCDPT4'!SCDPT4_92ENDIN_22.02</vt:lpstr>
      <vt:lpstr>'GFAC_2021-Q3_SCDPT4'!SCDPT4_92ENDIN_22.03</vt:lpstr>
      <vt:lpstr>'GFAC_2021-Q3_SCDPT4'!SCDPT4_92ENDIN_23</vt:lpstr>
      <vt:lpstr>'GFAC_2021-Q3_SCDPT4'!SCDPT4_92ENDIN_24</vt:lpstr>
      <vt:lpstr>'GFAC_2021-Q3_SCDPT4'!SCDPT4_92ENDIN_25</vt:lpstr>
      <vt:lpstr>'GFAC_2021-Q3_SCDPT4'!SCDPT4_92ENDIN_26</vt:lpstr>
      <vt:lpstr>'GFAC_2021-Q3_SCDPT4'!SCDPT4_92ENDIN_27</vt:lpstr>
      <vt:lpstr>'GFAC_2021-Q3_SCDPT4'!SCDPT4_92ENDIN_28</vt:lpstr>
      <vt:lpstr>'GFAC_2021-Q3_SCDPT4'!SCDPT4_92ENDIN_3</vt:lpstr>
      <vt:lpstr>'GFAC_2021-Q3_SCDPT4'!SCDPT4_92ENDIN_4</vt:lpstr>
      <vt:lpstr>'GFAC_2021-Q3_SCDPT4'!SCDPT4_92ENDIN_5</vt:lpstr>
      <vt:lpstr>'GFAC_2021-Q3_SCDPT4'!SCDPT4_92ENDIN_6</vt:lpstr>
      <vt:lpstr>'GFAC_2021-Q3_SCDPT4'!SCDPT4_92ENDIN_7</vt:lpstr>
      <vt:lpstr>'GFAC_2021-Q3_SCDPT4'!SCDPT4_92ENDIN_8</vt:lpstr>
      <vt:lpstr>'GFAC_2021-Q3_SCDPT4'!SCDPT4_92ENDIN_9</vt:lpstr>
      <vt:lpstr>'GFAC_2021-Q3_SCDPT4'!SCDPT4_9300000_Range</vt:lpstr>
      <vt:lpstr>'GFAC_2021-Q3_SCDPT4'!SCDPT4_9399999_10</vt:lpstr>
      <vt:lpstr>'GFAC_2021-Q3_SCDPT4'!SCDPT4_9399999_11</vt:lpstr>
      <vt:lpstr>'GFAC_2021-Q3_SCDPT4'!SCDPT4_9399999_12</vt:lpstr>
      <vt:lpstr>'GFAC_2021-Q3_SCDPT4'!SCDPT4_9399999_13</vt:lpstr>
      <vt:lpstr>'GFAC_2021-Q3_SCDPT4'!SCDPT4_9399999_14</vt:lpstr>
      <vt:lpstr>'GFAC_2021-Q3_SCDPT4'!SCDPT4_9399999_15</vt:lpstr>
      <vt:lpstr>'GFAC_2021-Q3_SCDPT4'!SCDPT4_9399999_16</vt:lpstr>
      <vt:lpstr>'GFAC_2021-Q3_SCDPT4'!SCDPT4_9399999_17</vt:lpstr>
      <vt:lpstr>'GFAC_2021-Q3_SCDPT4'!SCDPT4_9399999_18</vt:lpstr>
      <vt:lpstr>'GFAC_2021-Q3_SCDPT4'!SCDPT4_9399999_19</vt:lpstr>
      <vt:lpstr>'GFAC_2021-Q3_SCDPT4'!SCDPT4_9399999_20</vt:lpstr>
      <vt:lpstr>'GFAC_2021-Q3_SCDPT4'!SCDPT4_9399999_7</vt:lpstr>
      <vt:lpstr>'GFAC_2021-Q3_SCDPT4'!SCDPT4_9399999_9</vt:lpstr>
      <vt:lpstr>'GFAC_2021-Q3_SCDPT4'!SCDPT4_93BEGIN_1</vt:lpstr>
      <vt:lpstr>'GFAC_2021-Q3_SCDPT4'!SCDPT4_93BEGIN_10</vt:lpstr>
      <vt:lpstr>'GFAC_2021-Q3_SCDPT4'!SCDPT4_93BEGIN_11</vt:lpstr>
      <vt:lpstr>'GFAC_2021-Q3_SCDPT4'!SCDPT4_93BEGIN_12</vt:lpstr>
      <vt:lpstr>'GFAC_2021-Q3_SCDPT4'!SCDPT4_93BEGIN_13</vt:lpstr>
      <vt:lpstr>'GFAC_2021-Q3_SCDPT4'!SCDPT4_93BEGIN_14</vt:lpstr>
      <vt:lpstr>'GFAC_2021-Q3_SCDPT4'!SCDPT4_93BEGIN_15</vt:lpstr>
      <vt:lpstr>'GFAC_2021-Q3_SCDPT4'!SCDPT4_93BEGIN_16</vt:lpstr>
      <vt:lpstr>'GFAC_2021-Q3_SCDPT4'!SCDPT4_93BEGIN_17</vt:lpstr>
      <vt:lpstr>'GFAC_2021-Q3_SCDPT4'!SCDPT4_93BEGIN_18</vt:lpstr>
      <vt:lpstr>'GFAC_2021-Q3_SCDPT4'!SCDPT4_93BEGIN_19</vt:lpstr>
      <vt:lpstr>'GFAC_2021-Q3_SCDPT4'!SCDPT4_93BEGIN_2</vt:lpstr>
      <vt:lpstr>'GFAC_2021-Q3_SCDPT4'!SCDPT4_93BEGIN_20</vt:lpstr>
      <vt:lpstr>'GFAC_2021-Q3_SCDPT4'!SCDPT4_93BEGIN_21</vt:lpstr>
      <vt:lpstr>'GFAC_2021-Q3_SCDPT4'!SCDPT4_93BEGIN_22.01</vt:lpstr>
      <vt:lpstr>'GFAC_2021-Q3_SCDPT4'!SCDPT4_93BEGIN_22.02</vt:lpstr>
      <vt:lpstr>'GFAC_2021-Q3_SCDPT4'!SCDPT4_93BEGIN_22.03</vt:lpstr>
      <vt:lpstr>'GFAC_2021-Q3_SCDPT4'!SCDPT4_93BEGIN_23</vt:lpstr>
      <vt:lpstr>'GFAC_2021-Q3_SCDPT4'!SCDPT4_93BEGIN_24</vt:lpstr>
      <vt:lpstr>'GFAC_2021-Q3_SCDPT4'!SCDPT4_93BEGIN_25</vt:lpstr>
      <vt:lpstr>'GFAC_2021-Q3_SCDPT4'!SCDPT4_93BEGIN_26</vt:lpstr>
      <vt:lpstr>'GFAC_2021-Q3_SCDPT4'!SCDPT4_93BEGIN_27</vt:lpstr>
      <vt:lpstr>'GFAC_2021-Q3_SCDPT4'!SCDPT4_93BEGIN_28</vt:lpstr>
      <vt:lpstr>'GFAC_2021-Q3_SCDPT4'!SCDPT4_93BEGIN_3</vt:lpstr>
      <vt:lpstr>'GFAC_2021-Q3_SCDPT4'!SCDPT4_93BEGIN_4</vt:lpstr>
      <vt:lpstr>'GFAC_2021-Q3_SCDPT4'!SCDPT4_93BEGIN_5</vt:lpstr>
      <vt:lpstr>'GFAC_2021-Q3_SCDPT4'!SCDPT4_93BEGIN_6</vt:lpstr>
      <vt:lpstr>'GFAC_2021-Q3_SCDPT4'!SCDPT4_93BEGIN_7</vt:lpstr>
      <vt:lpstr>'GFAC_2021-Q3_SCDPT4'!SCDPT4_93BEGIN_8</vt:lpstr>
      <vt:lpstr>'GFAC_2021-Q3_SCDPT4'!SCDPT4_93BEGIN_9</vt:lpstr>
      <vt:lpstr>'GFAC_2021-Q3_SCDPT4'!SCDPT4_93ENDIN_10</vt:lpstr>
      <vt:lpstr>'GFAC_2021-Q3_SCDPT4'!SCDPT4_93ENDIN_11</vt:lpstr>
      <vt:lpstr>'GFAC_2021-Q3_SCDPT4'!SCDPT4_93ENDIN_12</vt:lpstr>
      <vt:lpstr>'GFAC_2021-Q3_SCDPT4'!SCDPT4_93ENDIN_13</vt:lpstr>
      <vt:lpstr>'GFAC_2021-Q3_SCDPT4'!SCDPT4_93ENDIN_14</vt:lpstr>
      <vt:lpstr>'GFAC_2021-Q3_SCDPT4'!SCDPT4_93ENDIN_15</vt:lpstr>
      <vt:lpstr>'GFAC_2021-Q3_SCDPT4'!SCDPT4_93ENDIN_16</vt:lpstr>
      <vt:lpstr>'GFAC_2021-Q3_SCDPT4'!SCDPT4_93ENDIN_17</vt:lpstr>
      <vt:lpstr>'GFAC_2021-Q3_SCDPT4'!SCDPT4_93ENDIN_18</vt:lpstr>
      <vt:lpstr>'GFAC_2021-Q3_SCDPT4'!SCDPT4_93ENDIN_19</vt:lpstr>
      <vt:lpstr>'GFAC_2021-Q3_SCDPT4'!SCDPT4_93ENDIN_2</vt:lpstr>
      <vt:lpstr>'GFAC_2021-Q3_SCDPT4'!SCDPT4_93ENDIN_20</vt:lpstr>
      <vt:lpstr>'GFAC_2021-Q3_SCDPT4'!SCDPT4_93ENDIN_21</vt:lpstr>
      <vt:lpstr>'GFAC_2021-Q3_SCDPT4'!SCDPT4_93ENDIN_22.01</vt:lpstr>
      <vt:lpstr>'GFAC_2021-Q3_SCDPT4'!SCDPT4_93ENDIN_22.02</vt:lpstr>
      <vt:lpstr>'GFAC_2021-Q3_SCDPT4'!SCDPT4_93ENDIN_22.03</vt:lpstr>
      <vt:lpstr>'GFAC_2021-Q3_SCDPT4'!SCDPT4_93ENDIN_23</vt:lpstr>
      <vt:lpstr>'GFAC_2021-Q3_SCDPT4'!SCDPT4_93ENDIN_24</vt:lpstr>
      <vt:lpstr>'GFAC_2021-Q3_SCDPT4'!SCDPT4_93ENDIN_25</vt:lpstr>
      <vt:lpstr>'GFAC_2021-Q3_SCDPT4'!SCDPT4_93ENDIN_26</vt:lpstr>
      <vt:lpstr>'GFAC_2021-Q3_SCDPT4'!SCDPT4_93ENDIN_27</vt:lpstr>
      <vt:lpstr>'GFAC_2021-Q3_SCDPT4'!SCDPT4_93ENDIN_28</vt:lpstr>
      <vt:lpstr>'GFAC_2021-Q3_SCDPT4'!SCDPT4_93ENDIN_3</vt:lpstr>
      <vt:lpstr>'GFAC_2021-Q3_SCDPT4'!SCDPT4_93ENDIN_4</vt:lpstr>
      <vt:lpstr>'GFAC_2021-Q3_SCDPT4'!SCDPT4_93ENDIN_5</vt:lpstr>
      <vt:lpstr>'GFAC_2021-Q3_SCDPT4'!SCDPT4_93ENDIN_6</vt:lpstr>
      <vt:lpstr>'GFAC_2021-Q3_SCDPT4'!SCDPT4_93ENDIN_7</vt:lpstr>
      <vt:lpstr>'GFAC_2021-Q3_SCDPT4'!SCDPT4_93ENDIN_8</vt:lpstr>
      <vt:lpstr>'GFAC_2021-Q3_SCDPT4'!SCDPT4_93ENDIN_9</vt:lpstr>
      <vt:lpstr>'GFAC_2021-Q3_SCDPT4'!SCDPT4_9400000_Range</vt:lpstr>
      <vt:lpstr>'GFAC_2021-Q3_SCDPT4'!SCDPT4_9499999_10</vt:lpstr>
      <vt:lpstr>'GFAC_2021-Q3_SCDPT4'!SCDPT4_9499999_11</vt:lpstr>
      <vt:lpstr>'GFAC_2021-Q3_SCDPT4'!SCDPT4_9499999_12</vt:lpstr>
      <vt:lpstr>'GFAC_2021-Q3_SCDPT4'!SCDPT4_9499999_13</vt:lpstr>
      <vt:lpstr>'GFAC_2021-Q3_SCDPT4'!SCDPT4_9499999_14</vt:lpstr>
      <vt:lpstr>'GFAC_2021-Q3_SCDPT4'!SCDPT4_9499999_15</vt:lpstr>
      <vt:lpstr>'GFAC_2021-Q3_SCDPT4'!SCDPT4_9499999_16</vt:lpstr>
      <vt:lpstr>'GFAC_2021-Q3_SCDPT4'!SCDPT4_9499999_17</vt:lpstr>
      <vt:lpstr>'GFAC_2021-Q3_SCDPT4'!SCDPT4_9499999_18</vt:lpstr>
      <vt:lpstr>'GFAC_2021-Q3_SCDPT4'!SCDPT4_9499999_19</vt:lpstr>
      <vt:lpstr>'GFAC_2021-Q3_SCDPT4'!SCDPT4_9499999_20</vt:lpstr>
      <vt:lpstr>'GFAC_2021-Q3_SCDPT4'!SCDPT4_9499999_7</vt:lpstr>
      <vt:lpstr>'GFAC_2021-Q3_SCDPT4'!SCDPT4_9499999_9</vt:lpstr>
      <vt:lpstr>'GFAC_2021-Q3_SCDPT4'!SCDPT4_94BEGIN_1</vt:lpstr>
      <vt:lpstr>'GFAC_2021-Q3_SCDPT4'!SCDPT4_94BEGIN_10</vt:lpstr>
      <vt:lpstr>'GFAC_2021-Q3_SCDPT4'!SCDPT4_94BEGIN_11</vt:lpstr>
      <vt:lpstr>'GFAC_2021-Q3_SCDPT4'!SCDPT4_94BEGIN_12</vt:lpstr>
      <vt:lpstr>'GFAC_2021-Q3_SCDPT4'!SCDPT4_94BEGIN_13</vt:lpstr>
      <vt:lpstr>'GFAC_2021-Q3_SCDPT4'!SCDPT4_94BEGIN_14</vt:lpstr>
      <vt:lpstr>'GFAC_2021-Q3_SCDPT4'!SCDPT4_94BEGIN_15</vt:lpstr>
      <vt:lpstr>'GFAC_2021-Q3_SCDPT4'!SCDPT4_94BEGIN_16</vt:lpstr>
      <vt:lpstr>'GFAC_2021-Q3_SCDPT4'!SCDPT4_94BEGIN_17</vt:lpstr>
      <vt:lpstr>'GFAC_2021-Q3_SCDPT4'!SCDPT4_94BEGIN_18</vt:lpstr>
      <vt:lpstr>'GFAC_2021-Q3_SCDPT4'!SCDPT4_94BEGIN_19</vt:lpstr>
      <vt:lpstr>'GFAC_2021-Q3_SCDPT4'!SCDPT4_94BEGIN_2</vt:lpstr>
      <vt:lpstr>'GFAC_2021-Q3_SCDPT4'!SCDPT4_94BEGIN_20</vt:lpstr>
      <vt:lpstr>'GFAC_2021-Q3_SCDPT4'!SCDPT4_94BEGIN_21</vt:lpstr>
      <vt:lpstr>'GFAC_2021-Q3_SCDPT4'!SCDPT4_94BEGIN_22.01</vt:lpstr>
      <vt:lpstr>'GFAC_2021-Q3_SCDPT4'!SCDPT4_94BEGIN_22.02</vt:lpstr>
      <vt:lpstr>'GFAC_2021-Q3_SCDPT4'!SCDPT4_94BEGIN_22.03</vt:lpstr>
      <vt:lpstr>'GFAC_2021-Q3_SCDPT4'!SCDPT4_94BEGIN_23</vt:lpstr>
      <vt:lpstr>'GFAC_2021-Q3_SCDPT4'!SCDPT4_94BEGIN_24</vt:lpstr>
      <vt:lpstr>'GFAC_2021-Q3_SCDPT4'!SCDPT4_94BEGIN_25</vt:lpstr>
      <vt:lpstr>'GFAC_2021-Q3_SCDPT4'!SCDPT4_94BEGIN_26</vt:lpstr>
      <vt:lpstr>'GFAC_2021-Q3_SCDPT4'!SCDPT4_94BEGIN_27</vt:lpstr>
      <vt:lpstr>'GFAC_2021-Q3_SCDPT4'!SCDPT4_94BEGIN_28</vt:lpstr>
      <vt:lpstr>'GFAC_2021-Q3_SCDPT4'!SCDPT4_94BEGIN_3</vt:lpstr>
      <vt:lpstr>'GFAC_2021-Q3_SCDPT4'!SCDPT4_94BEGIN_4</vt:lpstr>
      <vt:lpstr>'GFAC_2021-Q3_SCDPT4'!SCDPT4_94BEGIN_5</vt:lpstr>
      <vt:lpstr>'GFAC_2021-Q3_SCDPT4'!SCDPT4_94BEGIN_6</vt:lpstr>
      <vt:lpstr>'GFAC_2021-Q3_SCDPT4'!SCDPT4_94BEGIN_7</vt:lpstr>
      <vt:lpstr>'GFAC_2021-Q3_SCDPT4'!SCDPT4_94BEGIN_8</vt:lpstr>
      <vt:lpstr>'GFAC_2021-Q3_SCDPT4'!SCDPT4_94BEGIN_9</vt:lpstr>
      <vt:lpstr>'GFAC_2021-Q3_SCDPT4'!SCDPT4_94ENDIN_10</vt:lpstr>
      <vt:lpstr>'GFAC_2021-Q3_SCDPT4'!SCDPT4_94ENDIN_11</vt:lpstr>
      <vt:lpstr>'GFAC_2021-Q3_SCDPT4'!SCDPT4_94ENDIN_12</vt:lpstr>
      <vt:lpstr>'GFAC_2021-Q3_SCDPT4'!SCDPT4_94ENDIN_13</vt:lpstr>
      <vt:lpstr>'GFAC_2021-Q3_SCDPT4'!SCDPT4_94ENDIN_14</vt:lpstr>
      <vt:lpstr>'GFAC_2021-Q3_SCDPT4'!SCDPT4_94ENDIN_15</vt:lpstr>
      <vt:lpstr>'GFAC_2021-Q3_SCDPT4'!SCDPT4_94ENDIN_16</vt:lpstr>
      <vt:lpstr>'GFAC_2021-Q3_SCDPT4'!SCDPT4_94ENDIN_17</vt:lpstr>
      <vt:lpstr>'GFAC_2021-Q3_SCDPT4'!SCDPT4_94ENDIN_18</vt:lpstr>
      <vt:lpstr>'GFAC_2021-Q3_SCDPT4'!SCDPT4_94ENDIN_19</vt:lpstr>
      <vt:lpstr>'GFAC_2021-Q3_SCDPT4'!SCDPT4_94ENDIN_2</vt:lpstr>
      <vt:lpstr>'GFAC_2021-Q3_SCDPT4'!SCDPT4_94ENDIN_20</vt:lpstr>
      <vt:lpstr>'GFAC_2021-Q3_SCDPT4'!SCDPT4_94ENDIN_21</vt:lpstr>
      <vt:lpstr>'GFAC_2021-Q3_SCDPT4'!SCDPT4_94ENDIN_22.01</vt:lpstr>
      <vt:lpstr>'GFAC_2021-Q3_SCDPT4'!SCDPT4_94ENDIN_22.02</vt:lpstr>
      <vt:lpstr>'GFAC_2021-Q3_SCDPT4'!SCDPT4_94ENDIN_22.03</vt:lpstr>
      <vt:lpstr>'GFAC_2021-Q3_SCDPT4'!SCDPT4_94ENDIN_23</vt:lpstr>
      <vt:lpstr>'GFAC_2021-Q3_SCDPT4'!SCDPT4_94ENDIN_24</vt:lpstr>
      <vt:lpstr>'GFAC_2021-Q3_SCDPT4'!SCDPT4_94ENDIN_25</vt:lpstr>
      <vt:lpstr>'GFAC_2021-Q3_SCDPT4'!SCDPT4_94ENDIN_26</vt:lpstr>
      <vt:lpstr>'GFAC_2021-Q3_SCDPT4'!SCDPT4_94ENDIN_27</vt:lpstr>
      <vt:lpstr>'GFAC_2021-Q3_SCDPT4'!SCDPT4_94ENDIN_28</vt:lpstr>
      <vt:lpstr>'GFAC_2021-Q3_SCDPT4'!SCDPT4_94ENDIN_3</vt:lpstr>
      <vt:lpstr>'GFAC_2021-Q3_SCDPT4'!SCDPT4_94ENDIN_4</vt:lpstr>
      <vt:lpstr>'GFAC_2021-Q3_SCDPT4'!SCDPT4_94ENDIN_5</vt:lpstr>
      <vt:lpstr>'GFAC_2021-Q3_SCDPT4'!SCDPT4_94ENDIN_6</vt:lpstr>
      <vt:lpstr>'GFAC_2021-Q3_SCDPT4'!SCDPT4_94ENDIN_7</vt:lpstr>
      <vt:lpstr>'GFAC_2021-Q3_SCDPT4'!SCDPT4_94ENDIN_8</vt:lpstr>
      <vt:lpstr>'GFAC_2021-Q3_SCDPT4'!SCDPT4_94ENDIN_9</vt:lpstr>
      <vt:lpstr>'GFAC_2021-Q3_SCDPT4'!SCDPT4_9500000_Range</vt:lpstr>
      <vt:lpstr>'GFAC_2021-Q3_SCDPT4'!SCDPT4_9599999_10</vt:lpstr>
      <vt:lpstr>'GFAC_2021-Q3_SCDPT4'!SCDPT4_9599999_11</vt:lpstr>
      <vt:lpstr>'GFAC_2021-Q3_SCDPT4'!SCDPT4_9599999_12</vt:lpstr>
      <vt:lpstr>'GFAC_2021-Q3_SCDPT4'!SCDPT4_9599999_13</vt:lpstr>
      <vt:lpstr>'GFAC_2021-Q3_SCDPT4'!SCDPT4_9599999_14</vt:lpstr>
      <vt:lpstr>'GFAC_2021-Q3_SCDPT4'!SCDPT4_9599999_15</vt:lpstr>
      <vt:lpstr>'GFAC_2021-Q3_SCDPT4'!SCDPT4_9599999_16</vt:lpstr>
      <vt:lpstr>'GFAC_2021-Q3_SCDPT4'!SCDPT4_9599999_17</vt:lpstr>
      <vt:lpstr>'GFAC_2021-Q3_SCDPT4'!SCDPT4_9599999_18</vt:lpstr>
      <vt:lpstr>'GFAC_2021-Q3_SCDPT4'!SCDPT4_9599999_19</vt:lpstr>
      <vt:lpstr>'GFAC_2021-Q3_SCDPT4'!SCDPT4_9599999_20</vt:lpstr>
      <vt:lpstr>'GFAC_2021-Q3_SCDPT4'!SCDPT4_9599999_7</vt:lpstr>
      <vt:lpstr>'GFAC_2021-Q3_SCDPT4'!SCDPT4_9599999_9</vt:lpstr>
      <vt:lpstr>'GFAC_2021-Q3_SCDPT4'!SCDPT4_95BEGIN_1</vt:lpstr>
      <vt:lpstr>'GFAC_2021-Q3_SCDPT4'!SCDPT4_95BEGIN_10</vt:lpstr>
      <vt:lpstr>'GFAC_2021-Q3_SCDPT4'!SCDPT4_95BEGIN_11</vt:lpstr>
      <vt:lpstr>'GFAC_2021-Q3_SCDPT4'!SCDPT4_95BEGIN_12</vt:lpstr>
      <vt:lpstr>'GFAC_2021-Q3_SCDPT4'!SCDPT4_95BEGIN_13</vt:lpstr>
      <vt:lpstr>'GFAC_2021-Q3_SCDPT4'!SCDPT4_95BEGIN_14</vt:lpstr>
      <vt:lpstr>'GFAC_2021-Q3_SCDPT4'!SCDPT4_95BEGIN_15</vt:lpstr>
      <vt:lpstr>'GFAC_2021-Q3_SCDPT4'!SCDPT4_95BEGIN_16</vt:lpstr>
      <vt:lpstr>'GFAC_2021-Q3_SCDPT4'!SCDPT4_95BEGIN_17</vt:lpstr>
      <vt:lpstr>'GFAC_2021-Q3_SCDPT4'!SCDPT4_95BEGIN_18</vt:lpstr>
      <vt:lpstr>'GFAC_2021-Q3_SCDPT4'!SCDPT4_95BEGIN_19</vt:lpstr>
      <vt:lpstr>'GFAC_2021-Q3_SCDPT4'!SCDPT4_95BEGIN_2</vt:lpstr>
      <vt:lpstr>'GFAC_2021-Q3_SCDPT4'!SCDPT4_95BEGIN_20</vt:lpstr>
      <vt:lpstr>'GFAC_2021-Q3_SCDPT4'!SCDPT4_95BEGIN_21</vt:lpstr>
      <vt:lpstr>'GFAC_2021-Q3_SCDPT4'!SCDPT4_95BEGIN_22.01</vt:lpstr>
      <vt:lpstr>'GFAC_2021-Q3_SCDPT4'!SCDPT4_95BEGIN_22.02</vt:lpstr>
      <vt:lpstr>'GFAC_2021-Q3_SCDPT4'!SCDPT4_95BEGIN_22.03</vt:lpstr>
      <vt:lpstr>'GFAC_2021-Q3_SCDPT4'!SCDPT4_95BEGIN_23</vt:lpstr>
      <vt:lpstr>'GFAC_2021-Q3_SCDPT4'!SCDPT4_95BEGIN_24</vt:lpstr>
      <vt:lpstr>'GFAC_2021-Q3_SCDPT4'!SCDPT4_95BEGIN_25</vt:lpstr>
      <vt:lpstr>'GFAC_2021-Q3_SCDPT4'!SCDPT4_95BEGIN_26</vt:lpstr>
      <vt:lpstr>'GFAC_2021-Q3_SCDPT4'!SCDPT4_95BEGIN_27</vt:lpstr>
      <vt:lpstr>'GFAC_2021-Q3_SCDPT4'!SCDPT4_95BEGIN_28</vt:lpstr>
      <vt:lpstr>'GFAC_2021-Q3_SCDPT4'!SCDPT4_95BEGIN_3</vt:lpstr>
      <vt:lpstr>'GFAC_2021-Q3_SCDPT4'!SCDPT4_95BEGIN_4</vt:lpstr>
      <vt:lpstr>'GFAC_2021-Q3_SCDPT4'!SCDPT4_95BEGIN_5</vt:lpstr>
      <vt:lpstr>'GFAC_2021-Q3_SCDPT4'!SCDPT4_95BEGIN_6</vt:lpstr>
      <vt:lpstr>'GFAC_2021-Q3_SCDPT4'!SCDPT4_95BEGIN_7</vt:lpstr>
      <vt:lpstr>'GFAC_2021-Q3_SCDPT4'!SCDPT4_95BEGIN_8</vt:lpstr>
      <vt:lpstr>'GFAC_2021-Q3_SCDPT4'!SCDPT4_95BEGIN_9</vt:lpstr>
      <vt:lpstr>'GFAC_2021-Q3_SCDPT4'!SCDPT4_95ENDIN_10</vt:lpstr>
      <vt:lpstr>'GFAC_2021-Q3_SCDPT4'!SCDPT4_95ENDIN_11</vt:lpstr>
      <vt:lpstr>'GFAC_2021-Q3_SCDPT4'!SCDPT4_95ENDIN_12</vt:lpstr>
      <vt:lpstr>'GFAC_2021-Q3_SCDPT4'!SCDPT4_95ENDIN_13</vt:lpstr>
      <vt:lpstr>'GFAC_2021-Q3_SCDPT4'!SCDPT4_95ENDIN_14</vt:lpstr>
      <vt:lpstr>'GFAC_2021-Q3_SCDPT4'!SCDPT4_95ENDIN_15</vt:lpstr>
      <vt:lpstr>'GFAC_2021-Q3_SCDPT4'!SCDPT4_95ENDIN_16</vt:lpstr>
      <vt:lpstr>'GFAC_2021-Q3_SCDPT4'!SCDPT4_95ENDIN_17</vt:lpstr>
      <vt:lpstr>'GFAC_2021-Q3_SCDPT4'!SCDPT4_95ENDIN_18</vt:lpstr>
      <vt:lpstr>'GFAC_2021-Q3_SCDPT4'!SCDPT4_95ENDIN_19</vt:lpstr>
      <vt:lpstr>'GFAC_2021-Q3_SCDPT4'!SCDPT4_95ENDIN_2</vt:lpstr>
      <vt:lpstr>'GFAC_2021-Q3_SCDPT4'!SCDPT4_95ENDIN_20</vt:lpstr>
      <vt:lpstr>'GFAC_2021-Q3_SCDPT4'!SCDPT4_95ENDIN_21</vt:lpstr>
      <vt:lpstr>'GFAC_2021-Q3_SCDPT4'!SCDPT4_95ENDIN_22.01</vt:lpstr>
      <vt:lpstr>'GFAC_2021-Q3_SCDPT4'!SCDPT4_95ENDIN_22.02</vt:lpstr>
      <vt:lpstr>'GFAC_2021-Q3_SCDPT4'!SCDPT4_95ENDIN_22.03</vt:lpstr>
      <vt:lpstr>'GFAC_2021-Q3_SCDPT4'!SCDPT4_95ENDIN_23</vt:lpstr>
      <vt:lpstr>'GFAC_2021-Q3_SCDPT4'!SCDPT4_95ENDIN_24</vt:lpstr>
      <vt:lpstr>'GFAC_2021-Q3_SCDPT4'!SCDPT4_95ENDIN_25</vt:lpstr>
      <vt:lpstr>'GFAC_2021-Q3_SCDPT4'!SCDPT4_95ENDIN_26</vt:lpstr>
      <vt:lpstr>'GFAC_2021-Q3_SCDPT4'!SCDPT4_95ENDIN_27</vt:lpstr>
      <vt:lpstr>'GFAC_2021-Q3_SCDPT4'!SCDPT4_95ENDIN_28</vt:lpstr>
      <vt:lpstr>'GFAC_2021-Q3_SCDPT4'!SCDPT4_95ENDIN_3</vt:lpstr>
      <vt:lpstr>'GFAC_2021-Q3_SCDPT4'!SCDPT4_95ENDIN_4</vt:lpstr>
      <vt:lpstr>'GFAC_2021-Q3_SCDPT4'!SCDPT4_95ENDIN_5</vt:lpstr>
      <vt:lpstr>'GFAC_2021-Q3_SCDPT4'!SCDPT4_95ENDIN_6</vt:lpstr>
      <vt:lpstr>'GFAC_2021-Q3_SCDPT4'!SCDPT4_95ENDIN_7</vt:lpstr>
      <vt:lpstr>'GFAC_2021-Q3_SCDPT4'!SCDPT4_95ENDIN_8</vt:lpstr>
      <vt:lpstr>'GFAC_2021-Q3_SCDPT4'!SCDPT4_95ENDIN_9</vt:lpstr>
      <vt:lpstr>'GFAC_2021-Q3_SCDPT4'!SCDPT4_9600000_Range</vt:lpstr>
      <vt:lpstr>'GFAC_2021-Q3_SCDPT4'!SCDPT4_9699999_10</vt:lpstr>
      <vt:lpstr>'GFAC_2021-Q3_SCDPT4'!SCDPT4_9699999_11</vt:lpstr>
      <vt:lpstr>'GFAC_2021-Q3_SCDPT4'!SCDPT4_9699999_12</vt:lpstr>
      <vt:lpstr>'GFAC_2021-Q3_SCDPT4'!SCDPT4_9699999_13</vt:lpstr>
      <vt:lpstr>'GFAC_2021-Q3_SCDPT4'!SCDPT4_9699999_14</vt:lpstr>
      <vt:lpstr>'GFAC_2021-Q3_SCDPT4'!SCDPT4_9699999_15</vt:lpstr>
      <vt:lpstr>'GFAC_2021-Q3_SCDPT4'!SCDPT4_9699999_16</vt:lpstr>
      <vt:lpstr>'GFAC_2021-Q3_SCDPT4'!SCDPT4_9699999_17</vt:lpstr>
      <vt:lpstr>'GFAC_2021-Q3_SCDPT4'!SCDPT4_9699999_18</vt:lpstr>
      <vt:lpstr>'GFAC_2021-Q3_SCDPT4'!SCDPT4_9699999_19</vt:lpstr>
      <vt:lpstr>'GFAC_2021-Q3_SCDPT4'!SCDPT4_9699999_20</vt:lpstr>
      <vt:lpstr>'GFAC_2021-Q3_SCDPT4'!SCDPT4_9699999_7</vt:lpstr>
      <vt:lpstr>'GFAC_2021-Q3_SCDPT4'!SCDPT4_9699999_9</vt:lpstr>
      <vt:lpstr>'GFAC_2021-Q3_SCDPT4'!SCDPT4_96BEGIN_1</vt:lpstr>
      <vt:lpstr>'GFAC_2021-Q3_SCDPT4'!SCDPT4_96BEGIN_10</vt:lpstr>
      <vt:lpstr>'GFAC_2021-Q3_SCDPT4'!SCDPT4_96BEGIN_11</vt:lpstr>
      <vt:lpstr>'GFAC_2021-Q3_SCDPT4'!SCDPT4_96BEGIN_12</vt:lpstr>
      <vt:lpstr>'GFAC_2021-Q3_SCDPT4'!SCDPT4_96BEGIN_13</vt:lpstr>
      <vt:lpstr>'GFAC_2021-Q3_SCDPT4'!SCDPT4_96BEGIN_14</vt:lpstr>
      <vt:lpstr>'GFAC_2021-Q3_SCDPT4'!SCDPT4_96BEGIN_15</vt:lpstr>
      <vt:lpstr>'GFAC_2021-Q3_SCDPT4'!SCDPT4_96BEGIN_16</vt:lpstr>
      <vt:lpstr>'GFAC_2021-Q3_SCDPT4'!SCDPT4_96BEGIN_17</vt:lpstr>
      <vt:lpstr>'GFAC_2021-Q3_SCDPT4'!SCDPT4_96BEGIN_18</vt:lpstr>
      <vt:lpstr>'GFAC_2021-Q3_SCDPT4'!SCDPT4_96BEGIN_19</vt:lpstr>
      <vt:lpstr>'GFAC_2021-Q3_SCDPT4'!SCDPT4_96BEGIN_2</vt:lpstr>
      <vt:lpstr>'GFAC_2021-Q3_SCDPT4'!SCDPT4_96BEGIN_20</vt:lpstr>
      <vt:lpstr>'GFAC_2021-Q3_SCDPT4'!SCDPT4_96BEGIN_21</vt:lpstr>
      <vt:lpstr>'GFAC_2021-Q3_SCDPT4'!SCDPT4_96BEGIN_22.01</vt:lpstr>
      <vt:lpstr>'GFAC_2021-Q3_SCDPT4'!SCDPT4_96BEGIN_22.02</vt:lpstr>
      <vt:lpstr>'GFAC_2021-Q3_SCDPT4'!SCDPT4_96BEGIN_22.03</vt:lpstr>
      <vt:lpstr>'GFAC_2021-Q3_SCDPT4'!SCDPT4_96BEGIN_23</vt:lpstr>
      <vt:lpstr>'GFAC_2021-Q3_SCDPT4'!SCDPT4_96BEGIN_24</vt:lpstr>
      <vt:lpstr>'GFAC_2021-Q3_SCDPT4'!SCDPT4_96BEGIN_25</vt:lpstr>
      <vt:lpstr>'GFAC_2021-Q3_SCDPT4'!SCDPT4_96BEGIN_26</vt:lpstr>
      <vt:lpstr>'GFAC_2021-Q3_SCDPT4'!SCDPT4_96BEGIN_27</vt:lpstr>
      <vt:lpstr>'GFAC_2021-Q3_SCDPT4'!SCDPT4_96BEGIN_28</vt:lpstr>
      <vt:lpstr>'GFAC_2021-Q3_SCDPT4'!SCDPT4_96BEGIN_3</vt:lpstr>
      <vt:lpstr>'GFAC_2021-Q3_SCDPT4'!SCDPT4_96BEGIN_4</vt:lpstr>
      <vt:lpstr>'GFAC_2021-Q3_SCDPT4'!SCDPT4_96BEGIN_5</vt:lpstr>
      <vt:lpstr>'GFAC_2021-Q3_SCDPT4'!SCDPT4_96BEGIN_6</vt:lpstr>
      <vt:lpstr>'GFAC_2021-Q3_SCDPT4'!SCDPT4_96BEGIN_7</vt:lpstr>
      <vt:lpstr>'GFAC_2021-Q3_SCDPT4'!SCDPT4_96BEGIN_8</vt:lpstr>
      <vt:lpstr>'GFAC_2021-Q3_SCDPT4'!SCDPT4_96BEGIN_9</vt:lpstr>
      <vt:lpstr>'GFAC_2021-Q3_SCDPT4'!SCDPT4_96ENDIN_10</vt:lpstr>
      <vt:lpstr>'GFAC_2021-Q3_SCDPT4'!SCDPT4_96ENDIN_11</vt:lpstr>
      <vt:lpstr>'GFAC_2021-Q3_SCDPT4'!SCDPT4_96ENDIN_12</vt:lpstr>
      <vt:lpstr>'GFAC_2021-Q3_SCDPT4'!SCDPT4_96ENDIN_13</vt:lpstr>
      <vt:lpstr>'GFAC_2021-Q3_SCDPT4'!SCDPT4_96ENDIN_14</vt:lpstr>
      <vt:lpstr>'GFAC_2021-Q3_SCDPT4'!SCDPT4_96ENDIN_15</vt:lpstr>
      <vt:lpstr>'GFAC_2021-Q3_SCDPT4'!SCDPT4_96ENDIN_16</vt:lpstr>
      <vt:lpstr>'GFAC_2021-Q3_SCDPT4'!SCDPT4_96ENDIN_17</vt:lpstr>
      <vt:lpstr>'GFAC_2021-Q3_SCDPT4'!SCDPT4_96ENDIN_18</vt:lpstr>
      <vt:lpstr>'GFAC_2021-Q3_SCDPT4'!SCDPT4_96ENDIN_19</vt:lpstr>
      <vt:lpstr>'GFAC_2021-Q3_SCDPT4'!SCDPT4_96ENDIN_2</vt:lpstr>
      <vt:lpstr>'GFAC_2021-Q3_SCDPT4'!SCDPT4_96ENDIN_20</vt:lpstr>
      <vt:lpstr>'GFAC_2021-Q3_SCDPT4'!SCDPT4_96ENDIN_21</vt:lpstr>
      <vt:lpstr>'GFAC_2021-Q3_SCDPT4'!SCDPT4_96ENDIN_22.01</vt:lpstr>
      <vt:lpstr>'GFAC_2021-Q3_SCDPT4'!SCDPT4_96ENDIN_22.02</vt:lpstr>
      <vt:lpstr>'GFAC_2021-Q3_SCDPT4'!SCDPT4_96ENDIN_22.03</vt:lpstr>
      <vt:lpstr>'GFAC_2021-Q3_SCDPT4'!SCDPT4_96ENDIN_23</vt:lpstr>
      <vt:lpstr>'GFAC_2021-Q3_SCDPT4'!SCDPT4_96ENDIN_24</vt:lpstr>
      <vt:lpstr>'GFAC_2021-Q3_SCDPT4'!SCDPT4_96ENDIN_25</vt:lpstr>
      <vt:lpstr>'GFAC_2021-Q3_SCDPT4'!SCDPT4_96ENDIN_26</vt:lpstr>
      <vt:lpstr>'GFAC_2021-Q3_SCDPT4'!SCDPT4_96ENDIN_27</vt:lpstr>
      <vt:lpstr>'GFAC_2021-Q3_SCDPT4'!SCDPT4_96ENDIN_28</vt:lpstr>
      <vt:lpstr>'GFAC_2021-Q3_SCDPT4'!SCDPT4_96ENDIN_3</vt:lpstr>
      <vt:lpstr>'GFAC_2021-Q3_SCDPT4'!SCDPT4_96ENDIN_4</vt:lpstr>
      <vt:lpstr>'GFAC_2021-Q3_SCDPT4'!SCDPT4_96ENDIN_5</vt:lpstr>
      <vt:lpstr>'GFAC_2021-Q3_SCDPT4'!SCDPT4_96ENDIN_6</vt:lpstr>
      <vt:lpstr>'GFAC_2021-Q3_SCDPT4'!SCDPT4_96ENDIN_7</vt:lpstr>
      <vt:lpstr>'GFAC_2021-Q3_SCDPT4'!SCDPT4_96ENDIN_8</vt:lpstr>
      <vt:lpstr>'GFAC_2021-Q3_SCDPT4'!SCDPT4_96ENDIN_9</vt:lpstr>
      <vt:lpstr>'GFAC_2021-Q3_SCDPT4'!SCDPT4_9799997_10</vt:lpstr>
      <vt:lpstr>'GFAC_2021-Q3_SCDPT4'!SCDPT4_9799997_11</vt:lpstr>
      <vt:lpstr>'GFAC_2021-Q3_SCDPT4'!SCDPT4_9799997_12</vt:lpstr>
      <vt:lpstr>'GFAC_2021-Q3_SCDPT4'!SCDPT4_9799997_13</vt:lpstr>
      <vt:lpstr>'GFAC_2021-Q3_SCDPT4'!SCDPT4_9799997_14</vt:lpstr>
      <vt:lpstr>'GFAC_2021-Q3_SCDPT4'!SCDPT4_9799997_15</vt:lpstr>
      <vt:lpstr>'GFAC_2021-Q3_SCDPT4'!SCDPT4_9799997_16</vt:lpstr>
      <vt:lpstr>'GFAC_2021-Q3_SCDPT4'!SCDPT4_9799997_17</vt:lpstr>
      <vt:lpstr>'GFAC_2021-Q3_SCDPT4'!SCDPT4_9799997_18</vt:lpstr>
      <vt:lpstr>'GFAC_2021-Q3_SCDPT4'!SCDPT4_9799997_19</vt:lpstr>
      <vt:lpstr>'GFAC_2021-Q3_SCDPT4'!SCDPT4_9799997_20</vt:lpstr>
      <vt:lpstr>'GFAC_2021-Q3_SCDPT4'!SCDPT4_9799997_7</vt:lpstr>
      <vt:lpstr>'GFAC_2021-Q3_SCDPT4'!SCDPT4_9799997_9</vt:lpstr>
      <vt:lpstr>'GFAC_2021-Q3_SCDPT4'!SCDPT4_9799999_10</vt:lpstr>
      <vt:lpstr>'GFAC_2021-Q3_SCDPT4'!SCDPT4_9799999_11</vt:lpstr>
      <vt:lpstr>'GFAC_2021-Q3_SCDPT4'!SCDPT4_9799999_12</vt:lpstr>
      <vt:lpstr>'GFAC_2021-Q3_SCDPT4'!SCDPT4_9799999_13</vt:lpstr>
      <vt:lpstr>'GFAC_2021-Q3_SCDPT4'!SCDPT4_9799999_14</vt:lpstr>
      <vt:lpstr>'GFAC_2021-Q3_SCDPT4'!SCDPT4_9799999_15</vt:lpstr>
      <vt:lpstr>'GFAC_2021-Q3_SCDPT4'!SCDPT4_9799999_16</vt:lpstr>
      <vt:lpstr>'GFAC_2021-Q3_SCDPT4'!SCDPT4_9799999_17</vt:lpstr>
      <vt:lpstr>'GFAC_2021-Q3_SCDPT4'!SCDPT4_9799999_18</vt:lpstr>
      <vt:lpstr>'GFAC_2021-Q3_SCDPT4'!SCDPT4_9799999_19</vt:lpstr>
      <vt:lpstr>'GFAC_2021-Q3_SCDPT4'!SCDPT4_9799999_20</vt:lpstr>
      <vt:lpstr>'GFAC_2021-Q3_SCDPT4'!SCDPT4_9799999_7</vt:lpstr>
      <vt:lpstr>'GFAC_2021-Q3_SCDPT4'!SCDPT4_9799999_9</vt:lpstr>
      <vt:lpstr>'GFAC_2021-Q3_SCDPT4'!SCDPT4_9899999_10</vt:lpstr>
      <vt:lpstr>'GFAC_2021-Q3_SCDPT4'!SCDPT4_9899999_11</vt:lpstr>
      <vt:lpstr>'GFAC_2021-Q3_SCDPT4'!SCDPT4_9899999_12</vt:lpstr>
      <vt:lpstr>'GFAC_2021-Q3_SCDPT4'!SCDPT4_9899999_13</vt:lpstr>
      <vt:lpstr>'GFAC_2021-Q3_SCDPT4'!SCDPT4_9899999_14</vt:lpstr>
      <vt:lpstr>'GFAC_2021-Q3_SCDPT4'!SCDPT4_9899999_15</vt:lpstr>
      <vt:lpstr>'GFAC_2021-Q3_SCDPT4'!SCDPT4_9899999_16</vt:lpstr>
      <vt:lpstr>'GFAC_2021-Q3_SCDPT4'!SCDPT4_9899999_17</vt:lpstr>
      <vt:lpstr>'GFAC_2021-Q3_SCDPT4'!SCDPT4_9899999_18</vt:lpstr>
      <vt:lpstr>'GFAC_2021-Q3_SCDPT4'!SCDPT4_9899999_19</vt:lpstr>
      <vt:lpstr>'GFAC_2021-Q3_SCDPT4'!SCDPT4_9899999_20</vt:lpstr>
      <vt:lpstr>'GFAC_2021-Q3_SCDPT4'!SCDPT4_9899999_7</vt:lpstr>
      <vt:lpstr>'GFAC_2021-Q3_SCDPT4'!SCDPT4_9899999_9</vt:lpstr>
      <vt:lpstr>'GFAC_2021-Q3_SCDPT4'!SCDPT4_9999999_10</vt:lpstr>
      <vt:lpstr>'GFAC_2021-Q3_SCDPT4'!SCDPT4_9999999_11</vt:lpstr>
      <vt:lpstr>'GFAC_2021-Q3_SCDPT4'!SCDPT4_9999999_12</vt:lpstr>
      <vt:lpstr>'GFAC_2021-Q3_SCDPT4'!SCDPT4_9999999_13</vt:lpstr>
      <vt:lpstr>'GFAC_2021-Q3_SCDPT4'!SCDPT4_9999999_14</vt:lpstr>
      <vt:lpstr>'GFAC_2021-Q3_SCDPT4'!SCDPT4_9999999_15</vt:lpstr>
      <vt:lpstr>'GFAC_2021-Q3_SCDPT4'!SCDPT4_9999999_16</vt:lpstr>
      <vt:lpstr>'GFAC_2021-Q3_SCDPT4'!SCDPT4_9999999_17</vt:lpstr>
      <vt:lpstr>'GFAC_2021-Q3_SCDPT4'!SCDPT4_9999999_18</vt:lpstr>
      <vt:lpstr>'GFAC_2021-Q3_SCDPT4'!SCDPT4_9999999_19</vt:lpstr>
      <vt:lpstr>'GFAC_2021-Q3_SCDPT4'!SCDPT4_9999999_20</vt:lpstr>
      <vt:lpstr>'GFAC_2021-Q3_SCDPT4'!SCDPT4_9999999_7</vt:lpstr>
      <vt:lpstr>'GFAC_2021-Q3_SCDPT4'!SCDPT4_9999999_9</vt:lpstr>
      <vt:lpstr>'GFAC_2021-Q3_SCDPT3'!Wings_Company_ID</vt:lpstr>
      <vt:lpstr>'GFAC_2021-Q3_SCDPT4'!Wings_Company_ID</vt:lpstr>
      <vt:lpstr>'GFAC_2021-Q3_SCDPT3'!WINGS_Identifier_ID</vt:lpstr>
      <vt:lpstr>'GFAC_2021-Q3_SCDPT4'!WINGS_Identifier_ID</vt:lpstr>
      <vt:lpstr>'GFAC_2021-Q3_SCDPT3'!Wings_IdentTable_ID</vt:lpstr>
      <vt:lpstr>'GFAC_2021-Q3_SCDPT4'!Wings_IdentTable_ID</vt:lpstr>
      <vt:lpstr>'GFAC_2021-Q3_SCDPT3'!Wings_Statement_ID</vt:lpstr>
      <vt:lpstr>'GFAC_2021-Q3_SCDPT4'!Wings_Statement_ID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Sandy H. (Genworth MI, Now Enact)</dc:creator>
  <cp:lastModifiedBy>Reese, Sandy H. (Genworth)</cp:lastModifiedBy>
  <dcterms:created xsi:type="dcterms:W3CDTF">2021-10-27T19:32:14Z</dcterms:created>
  <dcterms:modified xsi:type="dcterms:W3CDTF">2021-10-27T19:32:15Z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9c5f2c1a-ae7f-41ea-b3bb-c07b2fd10015</vt:lpwstr>
  </property>
  <property fmtid="{D5CDD505-2E9C-101B-9397-08002B2CF9AE}" pid="3" name="bjSaver">
    <vt:lpwstr>p+F5qZTxipT9oi8HrAKd3KEZgUpLIurN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{04B2F3B8-4D14-43BC-8AE9-376BEE32B155}</vt:lpwstr>
  </property>
</Properties>
</file>