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9.2.28.102"/>
  <workbookPr defaultThemeVersion="166925"/>
  <bookViews>
    <workbookView xWindow="480" yWindow="60" windowWidth="18075" windowHeight="9900"/>
  </bookViews>
  <sheets>
    <sheet name="EMICO_24Q3_SCDPT1B" sheetId="1" r:id="rId1"/>
    <sheet name="EMICO_24Q3_SCDPT1BF" sheetId="2" r:id="rId2"/>
    <sheet name="EMICO_24Q3_SCDAPT1" sheetId="3" r:id="rId3"/>
    <sheet name="EMICO_24Q3_SCDPT3" sheetId="4" r:id="rId4"/>
    <sheet name="EMICO_24Q3_SCDPT4" sheetId="5" r:id="rId5"/>
    <sheet name="WingsListLookups" sheetId="6" state="veryHidden" r:id="rId6"/>
  </sheets>
  <definedNames>
    <definedName name="DataTypeValidations">WingsListLookups!$A$1:$A$17</definedName>
    <definedName name="NAICDes2020_LookupCode">WingsListLookups!$M$1:$N$6</definedName>
    <definedName name="NAICDes2020_LookupDesc">WingsListLookups!$K$1:$L$6</definedName>
    <definedName name="NAICDes2020_ValidationCode">WingsListLookups!$J$1:$J$6</definedName>
    <definedName name="NAICDes2020_ValidationDesc">WingsListLookups!$I$1:$I$6</definedName>
    <definedName name="NAICDesModifier2020_LookupCode">WingsListLookups!$S$1:$T$7</definedName>
    <definedName name="NAICDesModifier2020_LookupDesc">WingsListLookups!$Q$1:$R$7</definedName>
    <definedName name="NAICDesModifier2020_ValidationCode">WingsListLookups!$P$1:$P$7</definedName>
    <definedName name="NAICDesModifier2020_ValidationDesc">WingsListLookups!$O$1:$O$7</definedName>
    <definedName name="_xlnm.Print_Area" localSheetId="2">EMICO_24Q3_SCDAPT1!$B$3:$H$8</definedName>
    <definedName name="_xlnm.Print_Area" localSheetId="0">EMICO_24Q3_SCDPT1B!$B$3:$K$22</definedName>
    <definedName name="_xlnm.Print_Area" localSheetId="1">EMICO_24Q3_SCDPT1BF!$B$3:$I$8</definedName>
    <definedName name="_xlnm.Print_Area" localSheetId="3">EMICO_24Q3_SCDPT3!$B$3:$U$277</definedName>
    <definedName name="_xlnm.Print_Area" localSheetId="4">EMICO_24Q3_SCDPT4!$B$3:$AG$263</definedName>
    <definedName name="RelatedParties_LookupCode">WingsListLookups!$AE$1:$AF$6</definedName>
    <definedName name="RelatedParties_LookupDesc">WingsListLookups!$AC$1:$AD$6</definedName>
    <definedName name="RelatedParties_ValidationCode">WingsListLookups!$AB$1:$AB$6</definedName>
    <definedName name="RelatedParties_ValidationDesc">WingsListLookups!$AA$1:$AA$6</definedName>
    <definedName name="SCDAPT1_7709999999_1" localSheetId="2">EMICO_24Q3_SCDAPT1!$D$8</definedName>
    <definedName name="SCDAPT1_7709999999_3" localSheetId="2">EMICO_24Q3_SCDAPT1!$F$8</definedName>
    <definedName name="SCDAPT1_7709999999_4" localSheetId="2">EMICO_24Q3_SCDAPT1!$G$8</definedName>
    <definedName name="SCDAPT1_7709999999_5" localSheetId="2">EMICO_24Q3_SCDAPT1!$H$8</definedName>
    <definedName name="ScDForeign16_LookupCode">WingsListLookups!$G$1:$H$4</definedName>
    <definedName name="ScDForeign16_LookupDesc">WingsListLookups!$E$1:$F$4</definedName>
    <definedName name="ScDForeign16_ValidationCode">WingsListLookups!$D$1:$D$4</definedName>
    <definedName name="ScDForeign16_ValidationDesc">WingsListLookups!$C$1:$C$4</definedName>
    <definedName name="SCDPT1B_01_1" localSheetId="0">EMICO_24Q3_SCDPT1B!$D$8</definedName>
    <definedName name="SCDPT1B_01_2" localSheetId="0">EMICO_24Q3_SCDPT1B!$E$8</definedName>
    <definedName name="SCDPT1B_01_3" localSheetId="0">EMICO_24Q3_SCDPT1B!$F$8</definedName>
    <definedName name="SCDPT1B_01_4" localSheetId="0">EMICO_24Q3_SCDPT1B!$G$8</definedName>
    <definedName name="SCDPT1B_01_5" localSheetId="0">EMICO_24Q3_SCDPT1B!$H$8</definedName>
    <definedName name="SCDPT1B_01_6" localSheetId="0">EMICO_24Q3_SCDPT1B!$I$8</definedName>
    <definedName name="SCDPT1B_01_7" localSheetId="0">EMICO_24Q3_SCDPT1B!$J$8</definedName>
    <definedName name="SCDPT1B_01_8" localSheetId="0">EMICO_24Q3_SCDPT1B!$K$8</definedName>
    <definedName name="SCDPT1B_02_1" localSheetId="0">EMICO_24Q3_SCDPT1B!$D$9</definedName>
    <definedName name="SCDPT1B_02_2" localSheetId="0">EMICO_24Q3_SCDPT1B!$E$9</definedName>
    <definedName name="SCDPT1B_02_3" localSheetId="0">EMICO_24Q3_SCDPT1B!$F$9</definedName>
    <definedName name="SCDPT1B_02_4" localSheetId="0">EMICO_24Q3_SCDPT1B!$G$9</definedName>
    <definedName name="SCDPT1B_02_5" localSheetId="0">EMICO_24Q3_SCDPT1B!$H$9</definedName>
    <definedName name="SCDPT1B_02_6" localSheetId="0">EMICO_24Q3_SCDPT1B!$I$9</definedName>
    <definedName name="SCDPT1B_02_7" localSheetId="0">EMICO_24Q3_SCDPT1B!$J$9</definedName>
    <definedName name="SCDPT1B_02_8" localSheetId="0">EMICO_24Q3_SCDPT1B!$K$9</definedName>
    <definedName name="SCDPT1B_03_1" localSheetId="0">EMICO_24Q3_SCDPT1B!$D$10</definedName>
    <definedName name="SCDPT1B_03_2" localSheetId="0">EMICO_24Q3_SCDPT1B!$E$10</definedName>
    <definedName name="SCDPT1B_03_3" localSheetId="0">EMICO_24Q3_SCDPT1B!$F$10</definedName>
    <definedName name="SCDPT1B_03_4" localSheetId="0">EMICO_24Q3_SCDPT1B!$G$10</definedName>
    <definedName name="SCDPT1B_03_5" localSheetId="0">EMICO_24Q3_SCDPT1B!$H$10</definedName>
    <definedName name="SCDPT1B_03_6" localSheetId="0">EMICO_24Q3_SCDPT1B!$I$10</definedName>
    <definedName name="SCDPT1B_03_7" localSheetId="0">EMICO_24Q3_SCDPT1B!$J$10</definedName>
    <definedName name="SCDPT1B_03_8" localSheetId="0">EMICO_24Q3_SCDPT1B!$K$10</definedName>
    <definedName name="SCDPT1B_04_1" localSheetId="0">EMICO_24Q3_SCDPT1B!$D$11</definedName>
    <definedName name="SCDPT1B_04_2" localSheetId="0">EMICO_24Q3_SCDPT1B!$E$11</definedName>
    <definedName name="SCDPT1B_04_3" localSheetId="0">EMICO_24Q3_SCDPT1B!$F$11</definedName>
    <definedName name="SCDPT1B_04_4" localSheetId="0">EMICO_24Q3_SCDPT1B!$G$11</definedName>
    <definedName name="SCDPT1B_04_5" localSheetId="0">EMICO_24Q3_SCDPT1B!$H$11</definedName>
    <definedName name="SCDPT1B_04_6" localSheetId="0">EMICO_24Q3_SCDPT1B!$I$11</definedName>
    <definedName name="SCDPT1B_04_7" localSheetId="0">EMICO_24Q3_SCDPT1B!$J$11</definedName>
    <definedName name="SCDPT1B_04_8" localSheetId="0">EMICO_24Q3_SCDPT1B!$K$11</definedName>
    <definedName name="SCDPT1B_05_1" localSheetId="0">EMICO_24Q3_SCDPT1B!$D$12</definedName>
    <definedName name="SCDPT1B_05_2" localSheetId="0">EMICO_24Q3_SCDPT1B!$E$12</definedName>
    <definedName name="SCDPT1B_05_3" localSheetId="0">EMICO_24Q3_SCDPT1B!$F$12</definedName>
    <definedName name="SCDPT1B_05_4" localSheetId="0">EMICO_24Q3_SCDPT1B!$G$12</definedName>
    <definedName name="SCDPT1B_05_5" localSheetId="0">EMICO_24Q3_SCDPT1B!$H$12</definedName>
    <definedName name="SCDPT1B_05_6" localSheetId="0">EMICO_24Q3_SCDPT1B!$I$12</definedName>
    <definedName name="SCDPT1B_05_7" localSheetId="0">EMICO_24Q3_SCDPT1B!$J$12</definedName>
    <definedName name="SCDPT1B_05_8" localSheetId="0">EMICO_24Q3_SCDPT1B!$K$12</definedName>
    <definedName name="SCDPT1B_06_1" localSheetId="0">EMICO_24Q3_SCDPT1B!$D$13</definedName>
    <definedName name="SCDPT1B_06_2" localSheetId="0">EMICO_24Q3_SCDPT1B!$E$13</definedName>
    <definedName name="SCDPT1B_06_3" localSheetId="0">EMICO_24Q3_SCDPT1B!$F$13</definedName>
    <definedName name="SCDPT1B_06_4" localSheetId="0">EMICO_24Q3_SCDPT1B!$G$13</definedName>
    <definedName name="SCDPT1B_06_5" localSheetId="0">EMICO_24Q3_SCDPT1B!$H$13</definedName>
    <definedName name="SCDPT1B_06_6" localSheetId="0">EMICO_24Q3_SCDPT1B!$I$13</definedName>
    <definedName name="SCDPT1B_06_7" localSheetId="0">EMICO_24Q3_SCDPT1B!$J$13</definedName>
    <definedName name="SCDPT1B_06_8" localSheetId="0">EMICO_24Q3_SCDPT1B!$K$13</definedName>
    <definedName name="SCDPT1B_07_1" localSheetId="0">EMICO_24Q3_SCDPT1B!$D$14</definedName>
    <definedName name="SCDPT1B_07_2" localSheetId="0">EMICO_24Q3_SCDPT1B!$E$14</definedName>
    <definedName name="SCDPT1B_07_3" localSheetId="0">EMICO_24Q3_SCDPT1B!$F$14</definedName>
    <definedName name="SCDPT1B_07_4" localSheetId="0">EMICO_24Q3_SCDPT1B!$G$14</definedName>
    <definedName name="SCDPT1B_07_5" localSheetId="0">EMICO_24Q3_SCDPT1B!$H$14</definedName>
    <definedName name="SCDPT1B_07_6" localSheetId="0">EMICO_24Q3_SCDPT1B!$I$14</definedName>
    <definedName name="SCDPT1B_07_7" localSheetId="0">EMICO_24Q3_SCDPT1B!$J$14</definedName>
    <definedName name="SCDPT1B_07_8" localSheetId="0">EMICO_24Q3_SCDPT1B!$K$14</definedName>
    <definedName name="SCDPT1B_08_1" localSheetId="0">EMICO_24Q3_SCDPT1B!$D$15</definedName>
    <definedName name="SCDPT1B_08_2" localSheetId="0">EMICO_24Q3_SCDPT1B!$E$15</definedName>
    <definedName name="SCDPT1B_08_3" localSheetId="0">EMICO_24Q3_SCDPT1B!$F$15</definedName>
    <definedName name="SCDPT1B_08_4" localSheetId="0">EMICO_24Q3_SCDPT1B!$G$15</definedName>
    <definedName name="SCDPT1B_08_5" localSheetId="0">EMICO_24Q3_SCDPT1B!$H$15</definedName>
    <definedName name="SCDPT1B_08_6" localSheetId="0">EMICO_24Q3_SCDPT1B!$I$15</definedName>
    <definedName name="SCDPT1B_08_7" localSheetId="0">EMICO_24Q3_SCDPT1B!$J$15</definedName>
    <definedName name="SCDPT1B_08_8" localSheetId="0">EMICO_24Q3_SCDPT1B!$K$15</definedName>
    <definedName name="SCDPT1B_09_1" localSheetId="0">EMICO_24Q3_SCDPT1B!$D$16</definedName>
    <definedName name="SCDPT1B_09_2" localSheetId="0">EMICO_24Q3_SCDPT1B!$E$16</definedName>
    <definedName name="SCDPT1B_09_3" localSheetId="0">EMICO_24Q3_SCDPT1B!$F$16</definedName>
    <definedName name="SCDPT1B_09_4" localSheetId="0">EMICO_24Q3_SCDPT1B!$G$16</definedName>
    <definedName name="SCDPT1B_09_5" localSheetId="0">EMICO_24Q3_SCDPT1B!$H$16</definedName>
    <definedName name="SCDPT1B_09_6" localSheetId="0">EMICO_24Q3_SCDPT1B!$I$16</definedName>
    <definedName name="SCDPT1B_09_7" localSheetId="0">EMICO_24Q3_SCDPT1B!$J$16</definedName>
    <definedName name="SCDPT1B_09_8" localSheetId="0">EMICO_24Q3_SCDPT1B!$K$16</definedName>
    <definedName name="SCDPT1B_10_1" localSheetId="0">EMICO_24Q3_SCDPT1B!$D$17</definedName>
    <definedName name="SCDPT1B_10_2" localSheetId="0">EMICO_24Q3_SCDPT1B!$E$17</definedName>
    <definedName name="SCDPT1B_10_3" localSheetId="0">EMICO_24Q3_SCDPT1B!$F$17</definedName>
    <definedName name="SCDPT1B_10_4" localSheetId="0">EMICO_24Q3_SCDPT1B!$G$17</definedName>
    <definedName name="SCDPT1B_10_5" localSheetId="0">EMICO_24Q3_SCDPT1B!$H$17</definedName>
    <definedName name="SCDPT1B_10_6" localSheetId="0">EMICO_24Q3_SCDPT1B!$I$17</definedName>
    <definedName name="SCDPT1B_10_7" localSheetId="0">EMICO_24Q3_SCDPT1B!$J$17</definedName>
    <definedName name="SCDPT1B_10_8" localSheetId="0">EMICO_24Q3_SCDPT1B!$K$17</definedName>
    <definedName name="SCDPT1B_11_1" localSheetId="0">EMICO_24Q3_SCDPT1B!$D$18</definedName>
    <definedName name="SCDPT1B_11_2" localSheetId="0">EMICO_24Q3_SCDPT1B!$E$18</definedName>
    <definedName name="SCDPT1B_11_3" localSheetId="0">EMICO_24Q3_SCDPT1B!$F$18</definedName>
    <definedName name="SCDPT1B_11_4" localSheetId="0">EMICO_24Q3_SCDPT1B!$G$18</definedName>
    <definedName name="SCDPT1B_11_5" localSheetId="0">EMICO_24Q3_SCDPT1B!$H$18</definedName>
    <definedName name="SCDPT1B_11_6" localSheetId="0">EMICO_24Q3_SCDPT1B!$I$18</definedName>
    <definedName name="SCDPT1B_11_7" localSheetId="0">EMICO_24Q3_SCDPT1B!$J$18</definedName>
    <definedName name="SCDPT1B_11_8" localSheetId="0">EMICO_24Q3_SCDPT1B!$K$18</definedName>
    <definedName name="SCDPT1B_12_1" localSheetId="0">EMICO_24Q3_SCDPT1B!$D$19</definedName>
    <definedName name="SCDPT1B_12_2" localSheetId="0">EMICO_24Q3_SCDPT1B!$E$19</definedName>
    <definedName name="SCDPT1B_12_3" localSheetId="0">EMICO_24Q3_SCDPT1B!$F$19</definedName>
    <definedName name="SCDPT1B_12_4" localSheetId="0">EMICO_24Q3_SCDPT1B!$G$19</definedName>
    <definedName name="SCDPT1B_12_5" localSheetId="0">EMICO_24Q3_SCDPT1B!$H$19</definedName>
    <definedName name="SCDPT1B_12_6" localSheetId="0">EMICO_24Q3_SCDPT1B!$I$19</definedName>
    <definedName name="SCDPT1B_12_7" localSheetId="0">EMICO_24Q3_SCDPT1B!$J$19</definedName>
    <definedName name="SCDPT1B_12_8" localSheetId="0">EMICO_24Q3_SCDPT1B!$K$19</definedName>
    <definedName name="SCDPT1B_13_1" localSheetId="0">EMICO_24Q3_SCDPT1B!$D$20</definedName>
    <definedName name="SCDPT1B_13_2" localSheetId="0">EMICO_24Q3_SCDPT1B!$E$20</definedName>
    <definedName name="SCDPT1B_13_3" localSheetId="0">EMICO_24Q3_SCDPT1B!$F$20</definedName>
    <definedName name="SCDPT1B_13_4" localSheetId="0">EMICO_24Q3_SCDPT1B!$G$20</definedName>
    <definedName name="SCDPT1B_13_5" localSheetId="0">EMICO_24Q3_SCDPT1B!$H$20</definedName>
    <definedName name="SCDPT1B_13_6" localSheetId="0">EMICO_24Q3_SCDPT1B!$I$20</definedName>
    <definedName name="SCDPT1B_13_7" localSheetId="0">EMICO_24Q3_SCDPT1B!$J$20</definedName>
    <definedName name="SCDPT1B_13_8" localSheetId="0">EMICO_24Q3_SCDPT1B!$K$20</definedName>
    <definedName name="SCDPT1B_14_1" localSheetId="0">EMICO_24Q3_SCDPT1B!$D$21</definedName>
    <definedName name="SCDPT1B_14_2" localSheetId="0">EMICO_24Q3_SCDPT1B!$E$21</definedName>
    <definedName name="SCDPT1B_14_3" localSheetId="0">EMICO_24Q3_SCDPT1B!$F$21</definedName>
    <definedName name="SCDPT1B_14_4" localSheetId="0">EMICO_24Q3_SCDPT1B!$G$21</definedName>
    <definedName name="SCDPT1B_14_5" localSheetId="0">EMICO_24Q3_SCDPT1B!$H$21</definedName>
    <definedName name="SCDPT1B_14_6" localSheetId="0">EMICO_24Q3_SCDPT1B!$I$21</definedName>
    <definedName name="SCDPT1B_14_7" localSheetId="0">EMICO_24Q3_SCDPT1B!$J$21</definedName>
    <definedName name="SCDPT1B_14_8" localSheetId="0">EMICO_24Q3_SCDPT1B!$K$21</definedName>
    <definedName name="SCDPT1B_15_1" localSheetId="0">EMICO_24Q3_SCDPT1B!$D$22</definedName>
    <definedName name="SCDPT1B_15_2" localSheetId="0">EMICO_24Q3_SCDPT1B!$E$22</definedName>
    <definedName name="SCDPT1B_15_3" localSheetId="0">EMICO_24Q3_SCDPT1B!$F$22</definedName>
    <definedName name="SCDPT1B_15_4" localSheetId="0">EMICO_24Q3_SCDPT1B!$G$22</definedName>
    <definedName name="SCDPT1B_15_5" localSheetId="0">EMICO_24Q3_SCDPT1B!$H$22</definedName>
    <definedName name="SCDPT1B_15_6" localSheetId="0">EMICO_24Q3_SCDPT1B!$I$22</definedName>
    <definedName name="SCDPT1B_15_7" localSheetId="0">EMICO_24Q3_SCDPT1B!$J$22</definedName>
    <definedName name="SCDPT1B_15_8" localSheetId="0">EMICO_24Q3_SCDPT1B!$K$22</definedName>
    <definedName name="SCDPT1BF_0000001_1" localSheetId="1">EMICO_24Q3_SCDPT1BF!$D$8</definedName>
    <definedName name="SCDPT1BF_0000001_2" localSheetId="1">EMICO_24Q3_SCDPT1BF!$E$8</definedName>
    <definedName name="SCDPT1BF_0000001_3" localSheetId="1">EMICO_24Q3_SCDPT1BF!$F$8</definedName>
    <definedName name="SCDPT1BF_0000001_4" localSheetId="1">EMICO_24Q3_SCDPT1BF!$G$8</definedName>
    <definedName name="SCDPT1BF_0000001_5" localSheetId="1">EMICO_24Q3_SCDPT1BF!$H$8</definedName>
    <definedName name="SCDPT1BF_0000001_6" localSheetId="1">EMICO_24Q3_SCDPT1BF!$I$8</definedName>
    <definedName name="SCDPT3_0100000000_Range" localSheetId="3">EMICO_24Q3_SCDPT3!$B$8:$U$10</definedName>
    <definedName name="SCDPT3_0109999999_7" localSheetId="3">EMICO_24Q3_SCDPT3!$I$11</definedName>
    <definedName name="SCDPT3_0109999999_8" localSheetId="3">EMICO_24Q3_SCDPT3!$J$11</definedName>
    <definedName name="SCDPT3_0109999999_9" localSheetId="3">EMICO_24Q3_SCDPT3!$K$11</definedName>
    <definedName name="SCDPT3_0300000000_Range" localSheetId="3">EMICO_24Q3_SCDPT3!$B$12:$U$54</definedName>
    <definedName name="SCDPT3_0309999999_7" localSheetId="3">EMICO_24Q3_SCDPT3!$I$55</definedName>
    <definedName name="SCDPT3_0309999999_8" localSheetId="3">EMICO_24Q3_SCDPT3!$J$55</definedName>
    <definedName name="SCDPT3_0309999999_9" localSheetId="3">EMICO_24Q3_SCDPT3!$K$55</definedName>
    <definedName name="SCDPT3_0500000000_Range" localSheetId="3">EMICO_24Q3_SCDPT3!$B$56:$U$58</definedName>
    <definedName name="SCDPT3_0509999999_7" localSheetId="3">EMICO_24Q3_SCDPT3!$I$59</definedName>
    <definedName name="SCDPT3_0509999999_8" localSheetId="3">EMICO_24Q3_SCDPT3!$J$59</definedName>
    <definedName name="SCDPT3_0509999999_9" localSheetId="3">EMICO_24Q3_SCDPT3!$K$59</definedName>
    <definedName name="SCDPT3_0700000000_Range" localSheetId="3">EMICO_24Q3_SCDPT3!$B$60:$U$62</definedName>
    <definedName name="SCDPT3_0709999999_7" localSheetId="3">EMICO_24Q3_SCDPT3!$I$63</definedName>
    <definedName name="SCDPT3_0709999999_8" localSheetId="3">EMICO_24Q3_SCDPT3!$J$63</definedName>
    <definedName name="SCDPT3_0709999999_9" localSheetId="3">EMICO_24Q3_SCDPT3!$K$63</definedName>
    <definedName name="SCDPT3_0900000000_Range" localSheetId="3">EMICO_24Q3_SCDPT3!$B$64:$U$66</definedName>
    <definedName name="SCDPT3_0909999999_7" localSheetId="3">EMICO_24Q3_SCDPT3!$I$67</definedName>
    <definedName name="SCDPT3_0909999999_8" localSheetId="3">EMICO_24Q3_SCDPT3!$J$67</definedName>
    <definedName name="SCDPT3_0909999999_9" localSheetId="3">EMICO_24Q3_SCDPT3!$K$67</definedName>
    <definedName name="SCDPT3_1100000000_Range" localSheetId="3">EMICO_24Q3_SCDPT3!$B$68:$U$185</definedName>
    <definedName name="SCDPT3_1109999999_7" localSheetId="3">EMICO_24Q3_SCDPT3!$I$186</definedName>
    <definedName name="SCDPT3_1109999999_8" localSheetId="3">EMICO_24Q3_SCDPT3!$J$186</definedName>
    <definedName name="SCDPT3_1109999999_9" localSheetId="3">EMICO_24Q3_SCDPT3!$K$186</definedName>
    <definedName name="SCDPT3_1300000000_Range" localSheetId="3">EMICO_24Q3_SCDPT3!$B$187:$U$189</definedName>
    <definedName name="SCDPT3_1309999999_7" localSheetId="3">EMICO_24Q3_SCDPT3!$I$190</definedName>
    <definedName name="SCDPT3_1309999999_8" localSheetId="3">EMICO_24Q3_SCDPT3!$J$190</definedName>
    <definedName name="SCDPT3_1309999999_9" localSheetId="3">EMICO_24Q3_SCDPT3!$K$190</definedName>
    <definedName name="SCDPT3_1500000000_Range" localSheetId="3">EMICO_24Q3_SCDPT3!$B$191:$U$193</definedName>
    <definedName name="SCDPT3_1509999999_7" localSheetId="3">EMICO_24Q3_SCDPT3!$I$194</definedName>
    <definedName name="SCDPT3_1509999999_8" localSheetId="3">EMICO_24Q3_SCDPT3!$J$194</definedName>
    <definedName name="SCDPT3_1509999999_9" localSheetId="3">EMICO_24Q3_SCDPT3!$K$194</definedName>
    <definedName name="SCDPT3_1610000000_Range" localSheetId="3">EMICO_24Q3_SCDPT3!$B$195:$U$197</definedName>
    <definedName name="SCDPT3_1619999999_7" localSheetId="3">EMICO_24Q3_SCDPT3!$I$198</definedName>
    <definedName name="SCDPT3_1619999999_8" localSheetId="3">EMICO_24Q3_SCDPT3!$J$198</definedName>
    <definedName name="SCDPT3_1619999999_9" localSheetId="3">EMICO_24Q3_SCDPT3!$K$198</definedName>
    <definedName name="SCDPT3_1900000000_Range" localSheetId="3">EMICO_24Q3_SCDPT3!$B$199:$U$201</definedName>
    <definedName name="SCDPT3_1909999999_7" localSheetId="3">EMICO_24Q3_SCDPT3!$I$202</definedName>
    <definedName name="SCDPT3_1909999999_8" localSheetId="3">EMICO_24Q3_SCDPT3!$J$202</definedName>
    <definedName name="SCDPT3_1909999999_9" localSheetId="3">EMICO_24Q3_SCDPT3!$K$202</definedName>
    <definedName name="SCDPT3_2010000000_Range" localSheetId="3">EMICO_24Q3_SCDPT3!$B$203:$U$205</definedName>
    <definedName name="SCDPT3_2019999999_7" localSheetId="3">EMICO_24Q3_SCDPT3!$I$206</definedName>
    <definedName name="SCDPT3_2019999999_8" localSheetId="3">EMICO_24Q3_SCDPT3!$J$206</definedName>
    <definedName name="SCDPT3_2019999999_9" localSheetId="3">EMICO_24Q3_SCDPT3!$K$206</definedName>
    <definedName name="SCDPT3_2509999997_7" localSheetId="3">EMICO_24Q3_SCDPT3!$I$207</definedName>
    <definedName name="SCDPT3_2509999997_8" localSheetId="3">EMICO_24Q3_SCDPT3!$J$207</definedName>
    <definedName name="SCDPT3_2509999997_9" localSheetId="3">EMICO_24Q3_SCDPT3!$K$207</definedName>
    <definedName name="SCDPT3_2509999999_7" localSheetId="3">EMICO_24Q3_SCDPT3!$I$209</definedName>
    <definedName name="SCDPT3_2509999999_8" localSheetId="3">EMICO_24Q3_SCDPT3!$J$209</definedName>
    <definedName name="SCDPT3_2509999999_9" localSheetId="3">EMICO_24Q3_SCDPT3!$K$209</definedName>
    <definedName name="SCDPT3_4010000000_Range" localSheetId="3">EMICO_24Q3_SCDPT3!$B$210:$U$212</definedName>
    <definedName name="SCDPT3_4019999999_7" localSheetId="3">EMICO_24Q3_SCDPT3!$I$213</definedName>
    <definedName name="SCDPT3_4019999999_9" localSheetId="3">EMICO_24Q3_SCDPT3!$K$213</definedName>
    <definedName name="SCDPT3_4020000000_Range" localSheetId="3">EMICO_24Q3_SCDPT3!$B$214:$U$216</definedName>
    <definedName name="SCDPT3_4029999999_7" localSheetId="3">EMICO_24Q3_SCDPT3!$I$217</definedName>
    <definedName name="SCDPT3_4029999999_9" localSheetId="3">EMICO_24Q3_SCDPT3!$K$217</definedName>
    <definedName name="SCDPT3_4310000000_Range" localSheetId="3">EMICO_24Q3_SCDPT3!$B$218:$U$220</definedName>
    <definedName name="SCDPT3_4319999999_7" localSheetId="3">EMICO_24Q3_SCDPT3!$I$221</definedName>
    <definedName name="SCDPT3_4319999999_9" localSheetId="3">EMICO_24Q3_SCDPT3!$K$221</definedName>
    <definedName name="SCDPT3_4320000000_Range" localSheetId="3">EMICO_24Q3_SCDPT3!$B$222:$U$224</definedName>
    <definedName name="SCDPT3_4329999999_7" localSheetId="3">EMICO_24Q3_SCDPT3!$I$225</definedName>
    <definedName name="SCDPT3_4329999999_9" localSheetId="3">EMICO_24Q3_SCDPT3!$K$225</definedName>
    <definedName name="SCDPT3_4509999997_7" localSheetId="3">EMICO_24Q3_SCDPT3!$I$226</definedName>
    <definedName name="SCDPT3_4509999997_9" localSheetId="3">EMICO_24Q3_SCDPT3!$K$226</definedName>
    <definedName name="SCDPT3_4509999999_7" localSheetId="3">EMICO_24Q3_SCDPT3!$I$228</definedName>
    <definedName name="SCDPT3_4509999999_9" localSheetId="3">EMICO_24Q3_SCDPT3!$K$228</definedName>
    <definedName name="SCDPT3_5010000000_Range" localSheetId="3">EMICO_24Q3_SCDPT3!$B$229:$U$231</definedName>
    <definedName name="SCDPT3_5019999999_7" localSheetId="3">EMICO_24Q3_SCDPT3!$I$232</definedName>
    <definedName name="SCDPT3_5019999999_9" localSheetId="3">EMICO_24Q3_SCDPT3!$K$232</definedName>
    <definedName name="SCDPT3_5020000000_Range" localSheetId="3">EMICO_24Q3_SCDPT3!$B$233:$U$235</definedName>
    <definedName name="SCDPT3_5029999999_7" localSheetId="3">EMICO_24Q3_SCDPT3!$I$236</definedName>
    <definedName name="SCDPT3_5029999999_9" localSheetId="3">EMICO_24Q3_SCDPT3!$K$236</definedName>
    <definedName name="SCDPT3_5310000000_Range" localSheetId="3">EMICO_24Q3_SCDPT3!$B$237:$U$239</definedName>
    <definedName name="SCDPT3_5319999999_7" localSheetId="3">EMICO_24Q3_SCDPT3!$I$240</definedName>
    <definedName name="SCDPT3_5319999999_9" localSheetId="3">EMICO_24Q3_SCDPT3!$K$240</definedName>
    <definedName name="SCDPT3_5320000000_Range" localSheetId="3">EMICO_24Q3_SCDPT3!$B$241:$U$243</definedName>
    <definedName name="SCDPT3_5329999999_7" localSheetId="3">EMICO_24Q3_SCDPT3!$I$244</definedName>
    <definedName name="SCDPT3_5329999999_9" localSheetId="3">EMICO_24Q3_SCDPT3!$K$244</definedName>
    <definedName name="SCDPT3_5510000000_Range" localSheetId="3">EMICO_24Q3_SCDPT3!$B$245:$U$247</definedName>
    <definedName name="SCDPT3_5519999999_7" localSheetId="3">EMICO_24Q3_SCDPT3!$I$248</definedName>
    <definedName name="SCDPT3_5519999999_9" localSheetId="3">EMICO_24Q3_SCDPT3!$K$248</definedName>
    <definedName name="SCDPT3_5520000000_Range" localSheetId="3">EMICO_24Q3_SCDPT3!$B$249:$U$251</definedName>
    <definedName name="SCDPT3_5529999999_7" localSheetId="3">EMICO_24Q3_SCDPT3!$I$252</definedName>
    <definedName name="SCDPT3_5529999999_9" localSheetId="3">EMICO_24Q3_SCDPT3!$K$252</definedName>
    <definedName name="SCDPT3_5710000000_Range" localSheetId="3">EMICO_24Q3_SCDPT3!$B$253:$U$255</definedName>
    <definedName name="SCDPT3_5719999999_7" localSheetId="3">EMICO_24Q3_SCDPT3!$I$256</definedName>
    <definedName name="SCDPT3_5719999999_9" localSheetId="3">EMICO_24Q3_SCDPT3!$K$256</definedName>
    <definedName name="SCDPT3_5720000000_Range" localSheetId="3">EMICO_24Q3_SCDPT3!$B$257:$U$259</definedName>
    <definedName name="SCDPT3_5729999999_7" localSheetId="3">EMICO_24Q3_SCDPT3!$I$260</definedName>
    <definedName name="SCDPT3_5729999999_9" localSheetId="3">EMICO_24Q3_SCDPT3!$K$260</definedName>
    <definedName name="SCDPT3_5810000000_Range" localSheetId="3">EMICO_24Q3_SCDPT3!$B$261:$U$263</definedName>
    <definedName name="SCDPT3_5819999999_7" localSheetId="3">EMICO_24Q3_SCDPT3!$I$264</definedName>
    <definedName name="SCDPT3_5819999999_9" localSheetId="3">EMICO_24Q3_SCDPT3!$K$264</definedName>
    <definedName name="SCDPT3_5910000000_Range" localSheetId="3">EMICO_24Q3_SCDPT3!$B$265:$U$267</definedName>
    <definedName name="SCDPT3_5919999999_7" localSheetId="3">EMICO_24Q3_SCDPT3!$I$268</definedName>
    <definedName name="SCDPT3_5919999999_9" localSheetId="3">EMICO_24Q3_SCDPT3!$K$268</definedName>
    <definedName name="SCDPT3_5920000000_Range" localSheetId="3">EMICO_24Q3_SCDPT3!$B$269:$U$271</definedName>
    <definedName name="SCDPT3_5929999999_7" localSheetId="3">EMICO_24Q3_SCDPT3!$I$272</definedName>
    <definedName name="SCDPT3_5929999999_9" localSheetId="3">EMICO_24Q3_SCDPT3!$K$272</definedName>
    <definedName name="SCDPT3_5989999997_7" localSheetId="3">EMICO_24Q3_SCDPT3!$I$273</definedName>
    <definedName name="SCDPT3_5989999997_9" localSheetId="3">EMICO_24Q3_SCDPT3!$K$273</definedName>
    <definedName name="SCDPT3_5989999999_7" localSheetId="3">EMICO_24Q3_SCDPT3!$I$275</definedName>
    <definedName name="SCDPT3_5989999999_9" localSheetId="3">EMICO_24Q3_SCDPT3!$K$275</definedName>
    <definedName name="SCDPT3_5999999999_7" localSheetId="3">EMICO_24Q3_SCDPT3!$I$276</definedName>
    <definedName name="SCDPT3_5999999999_9" localSheetId="3">EMICO_24Q3_SCDPT3!$K$276</definedName>
    <definedName name="SCDPT3_6009999999_7" localSheetId="3">EMICO_24Q3_SCDPT3!$I$277</definedName>
    <definedName name="SCDPT3_6009999999_9" localSheetId="3">EMICO_24Q3_SCDPT3!$K$277</definedName>
    <definedName name="SCDPT4_0100000000_Range" localSheetId="4">EMICO_24Q3_SCDPT4!$B$8:$AG$10</definedName>
    <definedName name="SCDPT4_0109999999_10" localSheetId="4">EMICO_24Q3_SCDPT4!$L$11</definedName>
    <definedName name="SCDPT4_0109999999_11" localSheetId="4">EMICO_24Q3_SCDPT4!$M$11</definedName>
    <definedName name="SCDPT4_0109999999_12" localSheetId="4">EMICO_24Q3_SCDPT4!$N$11</definedName>
    <definedName name="SCDPT4_0109999999_13" localSheetId="4">EMICO_24Q3_SCDPT4!$O$11</definedName>
    <definedName name="SCDPT4_0109999999_14" localSheetId="4">EMICO_24Q3_SCDPT4!$P$11</definedName>
    <definedName name="SCDPT4_0109999999_15" localSheetId="4">EMICO_24Q3_SCDPT4!$Q$11</definedName>
    <definedName name="SCDPT4_0109999999_16" localSheetId="4">EMICO_24Q3_SCDPT4!$R$11</definedName>
    <definedName name="SCDPT4_0109999999_17" localSheetId="4">EMICO_24Q3_SCDPT4!$S$11</definedName>
    <definedName name="SCDPT4_0109999999_18" localSheetId="4">EMICO_24Q3_SCDPT4!$T$11</definedName>
    <definedName name="SCDPT4_0109999999_19" localSheetId="4">EMICO_24Q3_SCDPT4!$U$11</definedName>
    <definedName name="SCDPT4_0109999999_20" localSheetId="4">EMICO_24Q3_SCDPT4!$V$11</definedName>
    <definedName name="SCDPT4_0109999999_7" localSheetId="4">EMICO_24Q3_SCDPT4!$I$11</definedName>
    <definedName name="SCDPT4_0109999999_8" localSheetId="4">EMICO_24Q3_SCDPT4!$J$11</definedName>
    <definedName name="SCDPT4_0109999999_9" localSheetId="4">EMICO_24Q3_SCDPT4!$K$11</definedName>
    <definedName name="SCDPT4_0300000000_Range" localSheetId="4">EMICO_24Q3_SCDPT4!$B$12:$AG$14</definedName>
    <definedName name="SCDPT4_0309999999_10" localSheetId="4">EMICO_24Q3_SCDPT4!$L$15</definedName>
    <definedName name="SCDPT4_0309999999_11" localSheetId="4">EMICO_24Q3_SCDPT4!$M$15</definedName>
    <definedName name="SCDPT4_0309999999_12" localSheetId="4">EMICO_24Q3_SCDPT4!$N$15</definedName>
    <definedName name="SCDPT4_0309999999_13" localSheetId="4">EMICO_24Q3_SCDPT4!$O$15</definedName>
    <definedName name="SCDPT4_0309999999_14" localSheetId="4">EMICO_24Q3_SCDPT4!$P$15</definedName>
    <definedName name="SCDPT4_0309999999_15" localSheetId="4">EMICO_24Q3_SCDPT4!$Q$15</definedName>
    <definedName name="SCDPT4_0309999999_16" localSheetId="4">EMICO_24Q3_SCDPT4!$R$15</definedName>
    <definedName name="SCDPT4_0309999999_17" localSheetId="4">EMICO_24Q3_SCDPT4!$S$15</definedName>
    <definedName name="SCDPT4_0309999999_18" localSheetId="4">EMICO_24Q3_SCDPT4!$T$15</definedName>
    <definedName name="SCDPT4_0309999999_19" localSheetId="4">EMICO_24Q3_SCDPT4!$U$15</definedName>
    <definedName name="SCDPT4_0309999999_20" localSheetId="4">EMICO_24Q3_SCDPT4!$V$15</definedName>
    <definedName name="SCDPT4_0309999999_7" localSheetId="4">EMICO_24Q3_SCDPT4!$I$15</definedName>
    <definedName name="SCDPT4_0309999999_8" localSheetId="4">EMICO_24Q3_SCDPT4!$J$15</definedName>
    <definedName name="SCDPT4_0309999999_9" localSheetId="4">EMICO_24Q3_SCDPT4!$K$15</definedName>
    <definedName name="SCDPT4_0500000000_Range" localSheetId="4">EMICO_24Q3_SCDPT4!$B$16:$AG$18</definedName>
    <definedName name="SCDPT4_0509999999_10" localSheetId="4">EMICO_24Q3_SCDPT4!$L$19</definedName>
    <definedName name="SCDPT4_0509999999_11" localSheetId="4">EMICO_24Q3_SCDPT4!$M$19</definedName>
    <definedName name="SCDPT4_0509999999_12" localSheetId="4">EMICO_24Q3_SCDPT4!$N$19</definedName>
    <definedName name="SCDPT4_0509999999_13" localSheetId="4">EMICO_24Q3_SCDPT4!$O$19</definedName>
    <definedName name="SCDPT4_0509999999_14" localSheetId="4">EMICO_24Q3_SCDPT4!$P$19</definedName>
    <definedName name="SCDPT4_0509999999_15" localSheetId="4">EMICO_24Q3_SCDPT4!$Q$19</definedName>
    <definedName name="SCDPT4_0509999999_16" localSheetId="4">EMICO_24Q3_SCDPT4!$R$19</definedName>
    <definedName name="SCDPT4_0509999999_17" localSheetId="4">EMICO_24Q3_SCDPT4!$S$19</definedName>
    <definedName name="SCDPT4_0509999999_18" localSheetId="4">EMICO_24Q3_SCDPT4!$T$19</definedName>
    <definedName name="SCDPT4_0509999999_19" localSheetId="4">EMICO_24Q3_SCDPT4!$U$19</definedName>
    <definedName name="SCDPT4_0509999999_20" localSheetId="4">EMICO_24Q3_SCDPT4!$V$19</definedName>
    <definedName name="SCDPT4_0509999999_7" localSheetId="4">EMICO_24Q3_SCDPT4!$I$19</definedName>
    <definedName name="SCDPT4_0509999999_8" localSheetId="4">EMICO_24Q3_SCDPT4!$J$19</definedName>
    <definedName name="SCDPT4_0509999999_9" localSheetId="4">EMICO_24Q3_SCDPT4!$K$19</definedName>
    <definedName name="SCDPT4_0700000000_Range" localSheetId="4">EMICO_24Q3_SCDPT4!$B$20:$AG$22</definedName>
    <definedName name="SCDPT4_0709999999_10" localSheetId="4">EMICO_24Q3_SCDPT4!$L$23</definedName>
    <definedName name="SCDPT4_0709999999_11" localSheetId="4">EMICO_24Q3_SCDPT4!$M$23</definedName>
    <definedName name="SCDPT4_0709999999_12" localSheetId="4">EMICO_24Q3_SCDPT4!$N$23</definedName>
    <definedName name="SCDPT4_0709999999_13" localSheetId="4">EMICO_24Q3_SCDPT4!$O$23</definedName>
    <definedName name="SCDPT4_0709999999_14" localSheetId="4">EMICO_24Q3_SCDPT4!$P$23</definedName>
    <definedName name="SCDPT4_0709999999_15" localSheetId="4">EMICO_24Q3_SCDPT4!$Q$23</definedName>
    <definedName name="SCDPT4_0709999999_16" localSheetId="4">EMICO_24Q3_SCDPT4!$R$23</definedName>
    <definedName name="SCDPT4_0709999999_17" localSheetId="4">EMICO_24Q3_SCDPT4!$S$23</definedName>
    <definedName name="SCDPT4_0709999999_18" localSheetId="4">EMICO_24Q3_SCDPT4!$T$23</definedName>
    <definedName name="SCDPT4_0709999999_19" localSheetId="4">EMICO_24Q3_SCDPT4!$U$23</definedName>
    <definedName name="SCDPT4_0709999999_20" localSheetId="4">EMICO_24Q3_SCDPT4!$V$23</definedName>
    <definedName name="SCDPT4_0709999999_7" localSheetId="4">EMICO_24Q3_SCDPT4!$I$23</definedName>
    <definedName name="SCDPT4_0709999999_8" localSheetId="4">EMICO_24Q3_SCDPT4!$J$23</definedName>
    <definedName name="SCDPT4_0709999999_9" localSheetId="4">EMICO_24Q3_SCDPT4!$K$23</definedName>
    <definedName name="SCDPT4_0900000000_Range" localSheetId="4">EMICO_24Q3_SCDPT4!$B$24:$AG$26</definedName>
    <definedName name="SCDPT4_0909999999_10" localSheetId="4">EMICO_24Q3_SCDPT4!$L$27</definedName>
    <definedName name="SCDPT4_0909999999_11" localSheetId="4">EMICO_24Q3_SCDPT4!$M$27</definedName>
    <definedName name="SCDPT4_0909999999_12" localSheetId="4">EMICO_24Q3_SCDPT4!$N$27</definedName>
    <definedName name="SCDPT4_0909999999_13" localSheetId="4">EMICO_24Q3_SCDPT4!$O$27</definedName>
    <definedName name="SCDPT4_0909999999_14" localSheetId="4">EMICO_24Q3_SCDPT4!$P$27</definedName>
    <definedName name="SCDPT4_0909999999_15" localSheetId="4">EMICO_24Q3_SCDPT4!$Q$27</definedName>
    <definedName name="SCDPT4_0909999999_16" localSheetId="4">EMICO_24Q3_SCDPT4!$R$27</definedName>
    <definedName name="SCDPT4_0909999999_17" localSheetId="4">EMICO_24Q3_SCDPT4!$S$27</definedName>
    <definedName name="SCDPT4_0909999999_18" localSheetId="4">EMICO_24Q3_SCDPT4!$T$27</definedName>
    <definedName name="SCDPT4_0909999999_19" localSheetId="4">EMICO_24Q3_SCDPT4!$U$27</definedName>
    <definedName name="SCDPT4_0909999999_20" localSheetId="4">EMICO_24Q3_SCDPT4!$V$27</definedName>
    <definedName name="SCDPT4_0909999999_7" localSheetId="4">EMICO_24Q3_SCDPT4!$I$27</definedName>
    <definedName name="SCDPT4_0909999999_8" localSheetId="4">EMICO_24Q3_SCDPT4!$J$27</definedName>
    <definedName name="SCDPT4_0909999999_9" localSheetId="4">EMICO_24Q3_SCDPT4!$K$27</definedName>
    <definedName name="SCDPT4_1100000000_Range" localSheetId="4">EMICO_24Q3_SCDPT4!$B$28:$AG$171</definedName>
    <definedName name="SCDPT4_1109999999_10" localSheetId="4">EMICO_24Q3_SCDPT4!$L$172</definedName>
    <definedName name="SCDPT4_1109999999_11" localSheetId="4">EMICO_24Q3_SCDPT4!$M$172</definedName>
    <definedName name="SCDPT4_1109999999_12" localSheetId="4">EMICO_24Q3_SCDPT4!$N$172</definedName>
    <definedName name="SCDPT4_1109999999_13" localSheetId="4">EMICO_24Q3_SCDPT4!$O$172</definedName>
    <definedName name="SCDPT4_1109999999_14" localSheetId="4">EMICO_24Q3_SCDPT4!$P$172</definedName>
    <definedName name="SCDPT4_1109999999_15" localSheetId="4">EMICO_24Q3_SCDPT4!$Q$172</definedName>
    <definedName name="SCDPT4_1109999999_16" localSheetId="4">EMICO_24Q3_SCDPT4!$R$172</definedName>
    <definedName name="SCDPT4_1109999999_17" localSheetId="4">EMICO_24Q3_SCDPT4!$S$172</definedName>
    <definedName name="SCDPT4_1109999999_18" localSheetId="4">EMICO_24Q3_SCDPT4!$T$172</definedName>
    <definedName name="SCDPT4_1109999999_19" localSheetId="4">EMICO_24Q3_SCDPT4!$U$172</definedName>
    <definedName name="SCDPT4_1109999999_20" localSheetId="4">EMICO_24Q3_SCDPT4!$V$172</definedName>
    <definedName name="SCDPT4_1109999999_7" localSheetId="4">EMICO_24Q3_SCDPT4!$I$172</definedName>
    <definedName name="SCDPT4_1109999999_8" localSheetId="4">EMICO_24Q3_SCDPT4!$J$172</definedName>
    <definedName name="SCDPT4_1109999999_9" localSheetId="4">EMICO_24Q3_SCDPT4!$K$172</definedName>
    <definedName name="SCDPT4_1300000000_Range" localSheetId="4">EMICO_24Q3_SCDPT4!$B$173:$AG$175</definedName>
    <definedName name="SCDPT4_1309999999_10" localSheetId="4">EMICO_24Q3_SCDPT4!$L$176</definedName>
    <definedName name="SCDPT4_1309999999_11" localSheetId="4">EMICO_24Q3_SCDPT4!$M$176</definedName>
    <definedName name="SCDPT4_1309999999_12" localSheetId="4">EMICO_24Q3_SCDPT4!$N$176</definedName>
    <definedName name="SCDPT4_1309999999_13" localSheetId="4">EMICO_24Q3_SCDPT4!$O$176</definedName>
    <definedName name="SCDPT4_1309999999_14" localSheetId="4">EMICO_24Q3_SCDPT4!$P$176</definedName>
    <definedName name="SCDPT4_1309999999_15" localSheetId="4">EMICO_24Q3_SCDPT4!$Q$176</definedName>
    <definedName name="SCDPT4_1309999999_16" localSheetId="4">EMICO_24Q3_SCDPT4!$R$176</definedName>
    <definedName name="SCDPT4_1309999999_17" localSheetId="4">EMICO_24Q3_SCDPT4!$S$176</definedName>
    <definedName name="SCDPT4_1309999999_18" localSheetId="4">EMICO_24Q3_SCDPT4!$T$176</definedName>
    <definedName name="SCDPT4_1309999999_19" localSheetId="4">EMICO_24Q3_SCDPT4!$U$176</definedName>
    <definedName name="SCDPT4_1309999999_20" localSheetId="4">EMICO_24Q3_SCDPT4!$V$176</definedName>
    <definedName name="SCDPT4_1309999999_7" localSheetId="4">EMICO_24Q3_SCDPT4!$I$176</definedName>
    <definedName name="SCDPT4_1309999999_8" localSheetId="4">EMICO_24Q3_SCDPT4!$J$176</definedName>
    <definedName name="SCDPT4_1309999999_9" localSheetId="4">EMICO_24Q3_SCDPT4!$K$176</definedName>
    <definedName name="SCDPT4_1500000000_Range" localSheetId="4">EMICO_24Q3_SCDPT4!$B$177:$AG$179</definedName>
    <definedName name="SCDPT4_1509999999_10" localSheetId="4">EMICO_24Q3_SCDPT4!$L$180</definedName>
    <definedName name="SCDPT4_1509999999_11" localSheetId="4">EMICO_24Q3_SCDPT4!$M$180</definedName>
    <definedName name="SCDPT4_1509999999_12" localSheetId="4">EMICO_24Q3_SCDPT4!$N$180</definedName>
    <definedName name="SCDPT4_1509999999_13" localSheetId="4">EMICO_24Q3_SCDPT4!$O$180</definedName>
    <definedName name="SCDPT4_1509999999_14" localSheetId="4">EMICO_24Q3_SCDPT4!$P$180</definedName>
    <definedName name="SCDPT4_1509999999_15" localSheetId="4">EMICO_24Q3_SCDPT4!$Q$180</definedName>
    <definedName name="SCDPT4_1509999999_16" localSheetId="4">EMICO_24Q3_SCDPT4!$R$180</definedName>
    <definedName name="SCDPT4_1509999999_17" localSheetId="4">EMICO_24Q3_SCDPT4!$S$180</definedName>
    <definedName name="SCDPT4_1509999999_18" localSheetId="4">EMICO_24Q3_SCDPT4!$T$180</definedName>
    <definedName name="SCDPT4_1509999999_19" localSheetId="4">EMICO_24Q3_SCDPT4!$U$180</definedName>
    <definedName name="SCDPT4_1509999999_20" localSheetId="4">EMICO_24Q3_SCDPT4!$V$180</definedName>
    <definedName name="SCDPT4_1509999999_7" localSheetId="4">EMICO_24Q3_SCDPT4!$I$180</definedName>
    <definedName name="SCDPT4_1509999999_8" localSheetId="4">EMICO_24Q3_SCDPT4!$J$180</definedName>
    <definedName name="SCDPT4_1509999999_9" localSheetId="4">EMICO_24Q3_SCDPT4!$K$180</definedName>
    <definedName name="SCDPT4_1610000000_Range" localSheetId="4">EMICO_24Q3_SCDPT4!$B$181:$AG$183</definedName>
    <definedName name="SCDPT4_1619999999_10" localSheetId="4">EMICO_24Q3_SCDPT4!$L$184</definedName>
    <definedName name="SCDPT4_1619999999_11" localSheetId="4">EMICO_24Q3_SCDPT4!$M$184</definedName>
    <definedName name="SCDPT4_1619999999_12" localSheetId="4">EMICO_24Q3_SCDPT4!$N$184</definedName>
    <definedName name="SCDPT4_1619999999_13" localSheetId="4">EMICO_24Q3_SCDPT4!$O$184</definedName>
    <definedName name="SCDPT4_1619999999_14" localSheetId="4">EMICO_24Q3_SCDPT4!$P$184</definedName>
    <definedName name="SCDPT4_1619999999_15" localSheetId="4">EMICO_24Q3_SCDPT4!$Q$184</definedName>
    <definedName name="SCDPT4_1619999999_16" localSheetId="4">EMICO_24Q3_SCDPT4!$R$184</definedName>
    <definedName name="SCDPT4_1619999999_17" localSheetId="4">EMICO_24Q3_SCDPT4!$S$184</definedName>
    <definedName name="SCDPT4_1619999999_18" localSheetId="4">EMICO_24Q3_SCDPT4!$T$184</definedName>
    <definedName name="SCDPT4_1619999999_19" localSheetId="4">EMICO_24Q3_SCDPT4!$U$184</definedName>
    <definedName name="SCDPT4_1619999999_20" localSheetId="4">EMICO_24Q3_SCDPT4!$V$184</definedName>
    <definedName name="SCDPT4_1619999999_7" localSheetId="4">EMICO_24Q3_SCDPT4!$I$184</definedName>
    <definedName name="SCDPT4_1619999999_8" localSheetId="4">EMICO_24Q3_SCDPT4!$J$184</definedName>
    <definedName name="SCDPT4_1619999999_9" localSheetId="4">EMICO_24Q3_SCDPT4!$K$184</definedName>
    <definedName name="SCDPT4_1900000000_Range" localSheetId="4">EMICO_24Q3_SCDPT4!$B$185:$AG$187</definedName>
    <definedName name="SCDPT4_1909999999_10" localSheetId="4">EMICO_24Q3_SCDPT4!$L$188</definedName>
    <definedName name="SCDPT4_1909999999_11" localSheetId="4">EMICO_24Q3_SCDPT4!$M$188</definedName>
    <definedName name="SCDPT4_1909999999_12" localSheetId="4">EMICO_24Q3_SCDPT4!$N$188</definedName>
    <definedName name="SCDPT4_1909999999_13" localSheetId="4">EMICO_24Q3_SCDPT4!$O$188</definedName>
    <definedName name="SCDPT4_1909999999_14" localSheetId="4">EMICO_24Q3_SCDPT4!$P$188</definedName>
    <definedName name="SCDPT4_1909999999_15" localSheetId="4">EMICO_24Q3_SCDPT4!$Q$188</definedName>
    <definedName name="SCDPT4_1909999999_16" localSheetId="4">EMICO_24Q3_SCDPT4!$R$188</definedName>
    <definedName name="SCDPT4_1909999999_17" localSheetId="4">EMICO_24Q3_SCDPT4!$S$188</definedName>
    <definedName name="SCDPT4_1909999999_18" localSheetId="4">EMICO_24Q3_SCDPT4!$T$188</definedName>
    <definedName name="SCDPT4_1909999999_19" localSheetId="4">EMICO_24Q3_SCDPT4!$U$188</definedName>
    <definedName name="SCDPT4_1909999999_20" localSheetId="4">EMICO_24Q3_SCDPT4!$V$188</definedName>
    <definedName name="SCDPT4_1909999999_7" localSheetId="4">EMICO_24Q3_SCDPT4!$I$188</definedName>
    <definedName name="SCDPT4_1909999999_8" localSheetId="4">EMICO_24Q3_SCDPT4!$J$188</definedName>
    <definedName name="SCDPT4_1909999999_9" localSheetId="4">EMICO_24Q3_SCDPT4!$K$188</definedName>
    <definedName name="SCDPT4_2010000000_Range" localSheetId="4">EMICO_24Q3_SCDPT4!$B$189:$AG$191</definedName>
    <definedName name="SCDPT4_2019999999_10" localSheetId="4">EMICO_24Q3_SCDPT4!$L$192</definedName>
    <definedName name="SCDPT4_2019999999_11" localSheetId="4">EMICO_24Q3_SCDPT4!$M$192</definedName>
    <definedName name="SCDPT4_2019999999_12" localSheetId="4">EMICO_24Q3_SCDPT4!$N$192</definedName>
    <definedName name="SCDPT4_2019999999_13" localSheetId="4">EMICO_24Q3_SCDPT4!$O$192</definedName>
    <definedName name="SCDPT4_2019999999_14" localSheetId="4">EMICO_24Q3_SCDPT4!$P$192</definedName>
    <definedName name="SCDPT4_2019999999_15" localSheetId="4">EMICO_24Q3_SCDPT4!$Q$192</definedName>
    <definedName name="SCDPT4_2019999999_16" localSheetId="4">EMICO_24Q3_SCDPT4!$R$192</definedName>
    <definedName name="SCDPT4_2019999999_17" localSheetId="4">EMICO_24Q3_SCDPT4!$S$192</definedName>
    <definedName name="SCDPT4_2019999999_18" localSheetId="4">EMICO_24Q3_SCDPT4!$T$192</definedName>
    <definedName name="SCDPT4_2019999999_19" localSheetId="4">EMICO_24Q3_SCDPT4!$U$192</definedName>
    <definedName name="SCDPT4_2019999999_20" localSheetId="4">EMICO_24Q3_SCDPT4!$V$192</definedName>
    <definedName name="SCDPT4_2019999999_7" localSheetId="4">EMICO_24Q3_SCDPT4!$I$192</definedName>
    <definedName name="SCDPT4_2019999999_8" localSheetId="4">EMICO_24Q3_SCDPT4!$J$192</definedName>
    <definedName name="SCDPT4_2019999999_9" localSheetId="4">EMICO_24Q3_SCDPT4!$K$192</definedName>
    <definedName name="SCDPT4_2509999997_10" localSheetId="4">EMICO_24Q3_SCDPT4!$L$193</definedName>
    <definedName name="SCDPT4_2509999997_11" localSheetId="4">EMICO_24Q3_SCDPT4!$M$193</definedName>
    <definedName name="SCDPT4_2509999997_12" localSheetId="4">EMICO_24Q3_SCDPT4!$N$193</definedName>
    <definedName name="SCDPT4_2509999997_13" localSheetId="4">EMICO_24Q3_SCDPT4!$O$193</definedName>
    <definedName name="SCDPT4_2509999997_14" localSheetId="4">EMICO_24Q3_SCDPT4!$P$193</definedName>
    <definedName name="SCDPT4_2509999997_15" localSheetId="4">EMICO_24Q3_SCDPT4!$Q$193</definedName>
    <definedName name="SCDPT4_2509999997_16" localSheetId="4">EMICO_24Q3_SCDPT4!$R$193</definedName>
    <definedName name="SCDPT4_2509999997_17" localSheetId="4">EMICO_24Q3_SCDPT4!$S$193</definedName>
    <definedName name="SCDPT4_2509999997_18" localSheetId="4">EMICO_24Q3_SCDPT4!$T$193</definedName>
    <definedName name="SCDPT4_2509999997_19" localSheetId="4">EMICO_24Q3_SCDPT4!$U$193</definedName>
    <definedName name="SCDPT4_2509999997_20" localSheetId="4">EMICO_24Q3_SCDPT4!$V$193</definedName>
    <definedName name="SCDPT4_2509999997_7" localSheetId="4">EMICO_24Q3_SCDPT4!$I$193</definedName>
    <definedName name="SCDPT4_2509999997_8" localSheetId="4">EMICO_24Q3_SCDPT4!$J$193</definedName>
    <definedName name="SCDPT4_2509999997_9" localSheetId="4">EMICO_24Q3_SCDPT4!$K$193</definedName>
    <definedName name="SCDPT4_2509999999_10" localSheetId="4">EMICO_24Q3_SCDPT4!$L$195</definedName>
    <definedName name="SCDPT4_2509999999_11" localSheetId="4">EMICO_24Q3_SCDPT4!$M$195</definedName>
    <definedName name="SCDPT4_2509999999_12" localSheetId="4">EMICO_24Q3_SCDPT4!$N$195</definedName>
    <definedName name="SCDPT4_2509999999_13" localSheetId="4">EMICO_24Q3_SCDPT4!$O$195</definedName>
    <definedName name="SCDPT4_2509999999_14" localSheetId="4">EMICO_24Q3_SCDPT4!$P$195</definedName>
    <definedName name="SCDPT4_2509999999_15" localSheetId="4">EMICO_24Q3_SCDPT4!$Q$195</definedName>
    <definedName name="SCDPT4_2509999999_16" localSheetId="4">EMICO_24Q3_SCDPT4!$R$195</definedName>
    <definedName name="SCDPT4_2509999999_17" localSheetId="4">EMICO_24Q3_SCDPT4!$S$195</definedName>
    <definedName name="SCDPT4_2509999999_18" localSheetId="4">EMICO_24Q3_SCDPT4!$T$195</definedName>
    <definedName name="SCDPT4_2509999999_19" localSheetId="4">EMICO_24Q3_SCDPT4!$U$195</definedName>
    <definedName name="SCDPT4_2509999999_20" localSheetId="4">EMICO_24Q3_SCDPT4!$V$195</definedName>
    <definedName name="SCDPT4_2509999999_7" localSheetId="4">EMICO_24Q3_SCDPT4!$I$195</definedName>
    <definedName name="SCDPT4_2509999999_8" localSheetId="4">EMICO_24Q3_SCDPT4!$J$195</definedName>
    <definedName name="SCDPT4_2509999999_9" localSheetId="4">EMICO_24Q3_SCDPT4!$K$195</definedName>
    <definedName name="SCDPT4_4010000000_Range" localSheetId="4">EMICO_24Q3_SCDPT4!$B$196:$AG$198</definedName>
    <definedName name="SCDPT4_4019999999_10" localSheetId="4">EMICO_24Q3_SCDPT4!$L$199</definedName>
    <definedName name="SCDPT4_4019999999_11" localSheetId="4">EMICO_24Q3_SCDPT4!$M$199</definedName>
    <definedName name="SCDPT4_4019999999_12" localSheetId="4">EMICO_24Q3_SCDPT4!$N$199</definedName>
    <definedName name="SCDPT4_4019999999_13" localSheetId="4">EMICO_24Q3_SCDPT4!$O$199</definedName>
    <definedName name="SCDPT4_4019999999_14" localSheetId="4">EMICO_24Q3_SCDPT4!$P$199</definedName>
    <definedName name="SCDPT4_4019999999_15" localSheetId="4">EMICO_24Q3_SCDPT4!$Q$199</definedName>
    <definedName name="SCDPT4_4019999999_16" localSheetId="4">EMICO_24Q3_SCDPT4!$R$199</definedName>
    <definedName name="SCDPT4_4019999999_17" localSheetId="4">EMICO_24Q3_SCDPT4!$S$199</definedName>
    <definedName name="SCDPT4_4019999999_18" localSheetId="4">EMICO_24Q3_SCDPT4!$T$199</definedName>
    <definedName name="SCDPT4_4019999999_19" localSheetId="4">EMICO_24Q3_SCDPT4!$U$199</definedName>
    <definedName name="SCDPT4_4019999999_20" localSheetId="4">EMICO_24Q3_SCDPT4!$V$199</definedName>
    <definedName name="SCDPT4_4019999999_7" localSheetId="4">EMICO_24Q3_SCDPT4!$I$199</definedName>
    <definedName name="SCDPT4_4019999999_9" localSheetId="4">EMICO_24Q3_SCDPT4!$K$199</definedName>
    <definedName name="SCDPT4_4020000000_Range" localSheetId="4">EMICO_24Q3_SCDPT4!$B$200:$AG$202</definedName>
    <definedName name="SCDPT4_4029999999_10" localSheetId="4">EMICO_24Q3_SCDPT4!$L$203</definedName>
    <definedName name="SCDPT4_4029999999_11" localSheetId="4">EMICO_24Q3_SCDPT4!$M$203</definedName>
    <definedName name="SCDPT4_4029999999_12" localSheetId="4">EMICO_24Q3_SCDPT4!$N$203</definedName>
    <definedName name="SCDPT4_4029999999_13" localSheetId="4">EMICO_24Q3_SCDPT4!$O$203</definedName>
    <definedName name="SCDPT4_4029999999_14" localSheetId="4">EMICO_24Q3_SCDPT4!$P$203</definedName>
    <definedName name="SCDPT4_4029999999_15" localSheetId="4">EMICO_24Q3_SCDPT4!$Q$203</definedName>
    <definedName name="SCDPT4_4029999999_16" localSheetId="4">EMICO_24Q3_SCDPT4!$R$203</definedName>
    <definedName name="SCDPT4_4029999999_17" localSheetId="4">EMICO_24Q3_SCDPT4!$S$203</definedName>
    <definedName name="SCDPT4_4029999999_18" localSheetId="4">EMICO_24Q3_SCDPT4!$T$203</definedName>
    <definedName name="SCDPT4_4029999999_19" localSheetId="4">EMICO_24Q3_SCDPT4!$U$203</definedName>
    <definedName name="SCDPT4_4029999999_20" localSheetId="4">EMICO_24Q3_SCDPT4!$V$203</definedName>
    <definedName name="SCDPT4_4029999999_7" localSheetId="4">EMICO_24Q3_SCDPT4!$I$203</definedName>
    <definedName name="SCDPT4_4029999999_9" localSheetId="4">EMICO_24Q3_SCDPT4!$K$203</definedName>
    <definedName name="SCDPT4_4310000000_Range" localSheetId="4">EMICO_24Q3_SCDPT4!$B$204:$AG$206</definedName>
    <definedName name="SCDPT4_4319999999_10" localSheetId="4">EMICO_24Q3_SCDPT4!$L$207</definedName>
    <definedName name="SCDPT4_4319999999_11" localSheetId="4">EMICO_24Q3_SCDPT4!$M$207</definedName>
    <definedName name="SCDPT4_4319999999_12" localSheetId="4">EMICO_24Q3_SCDPT4!$N$207</definedName>
    <definedName name="SCDPT4_4319999999_13" localSheetId="4">EMICO_24Q3_SCDPT4!$O$207</definedName>
    <definedName name="SCDPT4_4319999999_14" localSheetId="4">EMICO_24Q3_SCDPT4!$P$207</definedName>
    <definedName name="SCDPT4_4319999999_15" localSheetId="4">EMICO_24Q3_SCDPT4!$Q$207</definedName>
    <definedName name="SCDPT4_4319999999_16" localSheetId="4">EMICO_24Q3_SCDPT4!$R$207</definedName>
    <definedName name="SCDPT4_4319999999_17" localSheetId="4">EMICO_24Q3_SCDPT4!$S$207</definedName>
    <definedName name="SCDPT4_4319999999_18" localSheetId="4">EMICO_24Q3_SCDPT4!$T$207</definedName>
    <definedName name="SCDPT4_4319999999_19" localSheetId="4">EMICO_24Q3_SCDPT4!$U$207</definedName>
    <definedName name="SCDPT4_4319999999_20" localSheetId="4">EMICO_24Q3_SCDPT4!$V$207</definedName>
    <definedName name="SCDPT4_4319999999_7" localSheetId="4">EMICO_24Q3_SCDPT4!$I$207</definedName>
    <definedName name="SCDPT4_4319999999_9" localSheetId="4">EMICO_24Q3_SCDPT4!$K$207</definedName>
    <definedName name="SCDPT4_4320000000_Range" localSheetId="4">EMICO_24Q3_SCDPT4!$B$208:$AG$210</definedName>
    <definedName name="SCDPT4_4329999999_10" localSheetId="4">EMICO_24Q3_SCDPT4!$L$211</definedName>
    <definedName name="SCDPT4_4329999999_11" localSheetId="4">EMICO_24Q3_SCDPT4!$M$211</definedName>
    <definedName name="SCDPT4_4329999999_12" localSheetId="4">EMICO_24Q3_SCDPT4!$N$211</definedName>
    <definedName name="SCDPT4_4329999999_13" localSheetId="4">EMICO_24Q3_SCDPT4!$O$211</definedName>
    <definedName name="SCDPT4_4329999999_14" localSheetId="4">EMICO_24Q3_SCDPT4!$P$211</definedName>
    <definedName name="SCDPT4_4329999999_15" localSheetId="4">EMICO_24Q3_SCDPT4!$Q$211</definedName>
    <definedName name="SCDPT4_4329999999_16" localSheetId="4">EMICO_24Q3_SCDPT4!$R$211</definedName>
    <definedName name="SCDPT4_4329999999_17" localSheetId="4">EMICO_24Q3_SCDPT4!$S$211</definedName>
    <definedName name="SCDPT4_4329999999_18" localSheetId="4">EMICO_24Q3_SCDPT4!$T$211</definedName>
    <definedName name="SCDPT4_4329999999_19" localSheetId="4">EMICO_24Q3_SCDPT4!$U$211</definedName>
    <definedName name="SCDPT4_4329999999_20" localSheetId="4">EMICO_24Q3_SCDPT4!$V$211</definedName>
    <definedName name="SCDPT4_4329999999_7" localSheetId="4">EMICO_24Q3_SCDPT4!$I$211</definedName>
    <definedName name="SCDPT4_4329999999_9" localSheetId="4">EMICO_24Q3_SCDPT4!$K$211</definedName>
    <definedName name="SCDPT4_4509999997_10" localSheetId="4">EMICO_24Q3_SCDPT4!$L$212</definedName>
    <definedName name="SCDPT4_4509999997_11" localSheetId="4">EMICO_24Q3_SCDPT4!$M$212</definedName>
    <definedName name="SCDPT4_4509999997_12" localSheetId="4">EMICO_24Q3_SCDPT4!$N$212</definedName>
    <definedName name="SCDPT4_4509999997_13" localSheetId="4">EMICO_24Q3_SCDPT4!$O$212</definedName>
    <definedName name="SCDPT4_4509999997_14" localSheetId="4">EMICO_24Q3_SCDPT4!$P$212</definedName>
    <definedName name="SCDPT4_4509999997_15" localSheetId="4">EMICO_24Q3_SCDPT4!$Q$212</definedName>
    <definedName name="SCDPT4_4509999997_16" localSheetId="4">EMICO_24Q3_SCDPT4!$R$212</definedName>
    <definedName name="SCDPT4_4509999997_17" localSheetId="4">EMICO_24Q3_SCDPT4!$S$212</definedName>
    <definedName name="SCDPT4_4509999997_18" localSheetId="4">EMICO_24Q3_SCDPT4!$T$212</definedName>
    <definedName name="SCDPT4_4509999997_19" localSheetId="4">EMICO_24Q3_SCDPT4!$U$212</definedName>
    <definedName name="SCDPT4_4509999997_20" localSheetId="4">EMICO_24Q3_SCDPT4!$V$212</definedName>
    <definedName name="SCDPT4_4509999997_7" localSheetId="4">EMICO_24Q3_SCDPT4!$I$212</definedName>
    <definedName name="SCDPT4_4509999997_9" localSheetId="4">EMICO_24Q3_SCDPT4!$K$212</definedName>
    <definedName name="SCDPT4_4509999999_10" localSheetId="4">EMICO_24Q3_SCDPT4!$L$214</definedName>
    <definedName name="SCDPT4_4509999999_11" localSheetId="4">EMICO_24Q3_SCDPT4!$M$214</definedName>
    <definedName name="SCDPT4_4509999999_12" localSheetId="4">EMICO_24Q3_SCDPT4!$N$214</definedName>
    <definedName name="SCDPT4_4509999999_13" localSheetId="4">EMICO_24Q3_SCDPT4!$O$214</definedName>
    <definedName name="SCDPT4_4509999999_14" localSheetId="4">EMICO_24Q3_SCDPT4!$P$214</definedName>
    <definedName name="SCDPT4_4509999999_15" localSheetId="4">EMICO_24Q3_SCDPT4!$Q$214</definedName>
    <definedName name="SCDPT4_4509999999_16" localSheetId="4">EMICO_24Q3_SCDPT4!$R$214</definedName>
    <definedName name="SCDPT4_4509999999_17" localSheetId="4">EMICO_24Q3_SCDPT4!$S$214</definedName>
    <definedName name="SCDPT4_4509999999_18" localSheetId="4">EMICO_24Q3_SCDPT4!$T$214</definedName>
    <definedName name="SCDPT4_4509999999_19" localSheetId="4">EMICO_24Q3_SCDPT4!$U$214</definedName>
    <definedName name="SCDPT4_4509999999_20" localSheetId="4">EMICO_24Q3_SCDPT4!$V$214</definedName>
    <definedName name="SCDPT4_4509999999_7" localSheetId="4">EMICO_24Q3_SCDPT4!$I$214</definedName>
    <definedName name="SCDPT4_4509999999_9" localSheetId="4">EMICO_24Q3_SCDPT4!$K$214</definedName>
    <definedName name="SCDPT4_5010000000_Range" localSheetId="4">EMICO_24Q3_SCDPT4!$B$215:$AG$217</definedName>
    <definedName name="SCDPT4_5019999999_10" localSheetId="4">EMICO_24Q3_SCDPT4!$L$218</definedName>
    <definedName name="SCDPT4_5019999999_11" localSheetId="4">EMICO_24Q3_SCDPT4!$M$218</definedName>
    <definedName name="SCDPT4_5019999999_12" localSheetId="4">EMICO_24Q3_SCDPT4!$N$218</definedName>
    <definedName name="SCDPT4_5019999999_13" localSheetId="4">EMICO_24Q3_SCDPT4!$O$218</definedName>
    <definedName name="SCDPT4_5019999999_14" localSheetId="4">EMICO_24Q3_SCDPT4!$P$218</definedName>
    <definedName name="SCDPT4_5019999999_15" localSheetId="4">EMICO_24Q3_SCDPT4!$Q$218</definedName>
    <definedName name="SCDPT4_5019999999_16" localSheetId="4">EMICO_24Q3_SCDPT4!$R$218</definedName>
    <definedName name="SCDPT4_5019999999_17" localSheetId="4">EMICO_24Q3_SCDPT4!$S$218</definedName>
    <definedName name="SCDPT4_5019999999_18" localSheetId="4">EMICO_24Q3_SCDPT4!$T$218</definedName>
    <definedName name="SCDPT4_5019999999_19" localSheetId="4">EMICO_24Q3_SCDPT4!$U$218</definedName>
    <definedName name="SCDPT4_5019999999_20" localSheetId="4">EMICO_24Q3_SCDPT4!$V$218</definedName>
    <definedName name="SCDPT4_5019999999_7" localSheetId="4">EMICO_24Q3_SCDPT4!$I$218</definedName>
    <definedName name="SCDPT4_5019999999_9" localSheetId="4">EMICO_24Q3_SCDPT4!$K$218</definedName>
    <definedName name="SCDPT4_5020000000_Range" localSheetId="4">EMICO_24Q3_SCDPT4!$B$219:$AG$221</definedName>
    <definedName name="SCDPT4_5029999999_10" localSheetId="4">EMICO_24Q3_SCDPT4!$L$222</definedName>
    <definedName name="SCDPT4_5029999999_11" localSheetId="4">EMICO_24Q3_SCDPT4!$M$222</definedName>
    <definedName name="SCDPT4_5029999999_12" localSheetId="4">EMICO_24Q3_SCDPT4!$N$222</definedName>
    <definedName name="SCDPT4_5029999999_13" localSheetId="4">EMICO_24Q3_SCDPT4!$O$222</definedName>
    <definedName name="SCDPT4_5029999999_14" localSheetId="4">EMICO_24Q3_SCDPT4!$P$222</definedName>
    <definedName name="SCDPT4_5029999999_15" localSheetId="4">EMICO_24Q3_SCDPT4!$Q$222</definedName>
    <definedName name="SCDPT4_5029999999_16" localSheetId="4">EMICO_24Q3_SCDPT4!$R$222</definedName>
    <definedName name="SCDPT4_5029999999_17" localSheetId="4">EMICO_24Q3_SCDPT4!$S$222</definedName>
    <definedName name="SCDPT4_5029999999_18" localSheetId="4">EMICO_24Q3_SCDPT4!$T$222</definedName>
    <definedName name="SCDPT4_5029999999_19" localSheetId="4">EMICO_24Q3_SCDPT4!$U$222</definedName>
    <definedName name="SCDPT4_5029999999_20" localSheetId="4">EMICO_24Q3_SCDPT4!$V$222</definedName>
    <definedName name="SCDPT4_5029999999_7" localSheetId="4">EMICO_24Q3_SCDPT4!$I$222</definedName>
    <definedName name="SCDPT4_5029999999_9" localSheetId="4">EMICO_24Q3_SCDPT4!$K$222</definedName>
    <definedName name="SCDPT4_5310000000_Range" localSheetId="4">EMICO_24Q3_SCDPT4!$B$223:$AG$225</definedName>
    <definedName name="SCDPT4_5319999999_10" localSheetId="4">EMICO_24Q3_SCDPT4!$L$226</definedName>
    <definedName name="SCDPT4_5319999999_11" localSheetId="4">EMICO_24Q3_SCDPT4!$M$226</definedName>
    <definedName name="SCDPT4_5319999999_12" localSheetId="4">EMICO_24Q3_SCDPT4!$N$226</definedName>
    <definedName name="SCDPT4_5319999999_13" localSheetId="4">EMICO_24Q3_SCDPT4!$O$226</definedName>
    <definedName name="SCDPT4_5319999999_14" localSheetId="4">EMICO_24Q3_SCDPT4!$P$226</definedName>
    <definedName name="SCDPT4_5319999999_15" localSheetId="4">EMICO_24Q3_SCDPT4!$Q$226</definedName>
    <definedName name="SCDPT4_5319999999_16" localSheetId="4">EMICO_24Q3_SCDPT4!$R$226</definedName>
    <definedName name="SCDPT4_5319999999_17" localSheetId="4">EMICO_24Q3_SCDPT4!$S$226</definedName>
    <definedName name="SCDPT4_5319999999_18" localSheetId="4">EMICO_24Q3_SCDPT4!$T$226</definedName>
    <definedName name="SCDPT4_5319999999_19" localSheetId="4">EMICO_24Q3_SCDPT4!$U$226</definedName>
    <definedName name="SCDPT4_5319999999_20" localSheetId="4">EMICO_24Q3_SCDPT4!$V$226</definedName>
    <definedName name="SCDPT4_5319999999_7" localSheetId="4">EMICO_24Q3_SCDPT4!$I$226</definedName>
    <definedName name="SCDPT4_5319999999_9" localSheetId="4">EMICO_24Q3_SCDPT4!$K$226</definedName>
    <definedName name="SCDPT4_5320000000_Range" localSheetId="4">EMICO_24Q3_SCDPT4!$B$227:$AG$229</definedName>
    <definedName name="SCDPT4_5329999999_10" localSheetId="4">EMICO_24Q3_SCDPT4!$L$230</definedName>
    <definedName name="SCDPT4_5329999999_11" localSheetId="4">EMICO_24Q3_SCDPT4!$M$230</definedName>
    <definedName name="SCDPT4_5329999999_12" localSheetId="4">EMICO_24Q3_SCDPT4!$N$230</definedName>
    <definedName name="SCDPT4_5329999999_13" localSheetId="4">EMICO_24Q3_SCDPT4!$O$230</definedName>
    <definedName name="SCDPT4_5329999999_14" localSheetId="4">EMICO_24Q3_SCDPT4!$P$230</definedName>
    <definedName name="SCDPT4_5329999999_15" localSheetId="4">EMICO_24Q3_SCDPT4!$Q$230</definedName>
    <definedName name="SCDPT4_5329999999_16" localSheetId="4">EMICO_24Q3_SCDPT4!$R$230</definedName>
    <definedName name="SCDPT4_5329999999_17" localSheetId="4">EMICO_24Q3_SCDPT4!$S$230</definedName>
    <definedName name="SCDPT4_5329999999_18" localSheetId="4">EMICO_24Q3_SCDPT4!$T$230</definedName>
    <definedName name="SCDPT4_5329999999_19" localSheetId="4">EMICO_24Q3_SCDPT4!$U$230</definedName>
    <definedName name="SCDPT4_5329999999_20" localSheetId="4">EMICO_24Q3_SCDPT4!$V$230</definedName>
    <definedName name="SCDPT4_5329999999_7" localSheetId="4">EMICO_24Q3_SCDPT4!$I$230</definedName>
    <definedName name="SCDPT4_5329999999_9" localSheetId="4">EMICO_24Q3_SCDPT4!$K$230</definedName>
    <definedName name="SCDPT4_5510000000_Range" localSheetId="4">EMICO_24Q3_SCDPT4!$B$231:$AG$233</definedName>
    <definedName name="SCDPT4_5519999999_10" localSheetId="4">EMICO_24Q3_SCDPT4!$L$234</definedName>
    <definedName name="SCDPT4_5519999999_11" localSheetId="4">EMICO_24Q3_SCDPT4!$M$234</definedName>
    <definedName name="SCDPT4_5519999999_12" localSheetId="4">EMICO_24Q3_SCDPT4!$N$234</definedName>
    <definedName name="SCDPT4_5519999999_13" localSheetId="4">EMICO_24Q3_SCDPT4!$O$234</definedName>
    <definedName name="SCDPT4_5519999999_14" localSheetId="4">EMICO_24Q3_SCDPT4!$P$234</definedName>
    <definedName name="SCDPT4_5519999999_15" localSheetId="4">EMICO_24Q3_SCDPT4!$Q$234</definedName>
    <definedName name="SCDPT4_5519999999_16" localSheetId="4">EMICO_24Q3_SCDPT4!$R$234</definedName>
    <definedName name="SCDPT4_5519999999_17" localSheetId="4">EMICO_24Q3_SCDPT4!$S$234</definedName>
    <definedName name="SCDPT4_5519999999_18" localSheetId="4">EMICO_24Q3_SCDPT4!$T$234</definedName>
    <definedName name="SCDPT4_5519999999_19" localSheetId="4">EMICO_24Q3_SCDPT4!$U$234</definedName>
    <definedName name="SCDPT4_5519999999_20" localSheetId="4">EMICO_24Q3_SCDPT4!$V$234</definedName>
    <definedName name="SCDPT4_5519999999_7" localSheetId="4">EMICO_24Q3_SCDPT4!$I$234</definedName>
    <definedName name="SCDPT4_5519999999_9" localSheetId="4">EMICO_24Q3_SCDPT4!$K$234</definedName>
    <definedName name="SCDPT4_5520000000_Range" localSheetId="4">EMICO_24Q3_SCDPT4!$B$235:$AG$237</definedName>
    <definedName name="SCDPT4_5529999999_10" localSheetId="4">EMICO_24Q3_SCDPT4!$L$238</definedName>
    <definedName name="SCDPT4_5529999999_11" localSheetId="4">EMICO_24Q3_SCDPT4!$M$238</definedName>
    <definedName name="SCDPT4_5529999999_12" localSheetId="4">EMICO_24Q3_SCDPT4!$N$238</definedName>
    <definedName name="SCDPT4_5529999999_13" localSheetId="4">EMICO_24Q3_SCDPT4!$O$238</definedName>
    <definedName name="SCDPT4_5529999999_14" localSheetId="4">EMICO_24Q3_SCDPT4!$P$238</definedName>
    <definedName name="SCDPT4_5529999999_15" localSheetId="4">EMICO_24Q3_SCDPT4!$Q$238</definedName>
    <definedName name="SCDPT4_5529999999_16" localSheetId="4">EMICO_24Q3_SCDPT4!$R$238</definedName>
    <definedName name="SCDPT4_5529999999_17" localSheetId="4">EMICO_24Q3_SCDPT4!$S$238</definedName>
    <definedName name="SCDPT4_5529999999_18" localSheetId="4">EMICO_24Q3_SCDPT4!$T$238</definedName>
    <definedName name="SCDPT4_5529999999_19" localSheetId="4">EMICO_24Q3_SCDPT4!$U$238</definedName>
    <definedName name="SCDPT4_5529999999_20" localSheetId="4">EMICO_24Q3_SCDPT4!$V$238</definedName>
    <definedName name="SCDPT4_5529999999_7" localSheetId="4">EMICO_24Q3_SCDPT4!$I$238</definedName>
    <definedName name="SCDPT4_5529999999_9" localSheetId="4">EMICO_24Q3_SCDPT4!$K$238</definedName>
    <definedName name="SCDPT4_5710000000_Range" localSheetId="4">EMICO_24Q3_SCDPT4!$B$239:$AG$241</definedName>
    <definedName name="SCDPT4_5719999999_10" localSheetId="4">EMICO_24Q3_SCDPT4!$L$242</definedName>
    <definedName name="SCDPT4_5719999999_11" localSheetId="4">EMICO_24Q3_SCDPT4!$M$242</definedName>
    <definedName name="SCDPT4_5719999999_12" localSheetId="4">EMICO_24Q3_SCDPT4!$N$242</definedName>
    <definedName name="SCDPT4_5719999999_13" localSheetId="4">EMICO_24Q3_SCDPT4!$O$242</definedName>
    <definedName name="SCDPT4_5719999999_14" localSheetId="4">EMICO_24Q3_SCDPT4!$P$242</definedName>
    <definedName name="SCDPT4_5719999999_15" localSheetId="4">EMICO_24Q3_SCDPT4!$Q$242</definedName>
    <definedName name="SCDPT4_5719999999_16" localSheetId="4">EMICO_24Q3_SCDPT4!$R$242</definedName>
    <definedName name="SCDPT4_5719999999_17" localSheetId="4">EMICO_24Q3_SCDPT4!$S$242</definedName>
    <definedName name="SCDPT4_5719999999_18" localSheetId="4">EMICO_24Q3_SCDPT4!$T$242</definedName>
    <definedName name="SCDPT4_5719999999_19" localSheetId="4">EMICO_24Q3_SCDPT4!$U$242</definedName>
    <definedName name="SCDPT4_5719999999_20" localSheetId="4">EMICO_24Q3_SCDPT4!$V$242</definedName>
    <definedName name="SCDPT4_5719999999_7" localSheetId="4">EMICO_24Q3_SCDPT4!$I$242</definedName>
    <definedName name="SCDPT4_5719999999_9" localSheetId="4">EMICO_24Q3_SCDPT4!$K$242</definedName>
    <definedName name="SCDPT4_5720000000_Range" localSheetId="4">EMICO_24Q3_SCDPT4!$B$243:$AG$245</definedName>
    <definedName name="SCDPT4_5729999999_10" localSheetId="4">EMICO_24Q3_SCDPT4!$L$246</definedName>
    <definedName name="SCDPT4_5729999999_11" localSheetId="4">EMICO_24Q3_SCDPT4!$M$246</definedName>
    <definedName name="SCDPT4_5729999999_12" localSheetId="4">EMICO_24Q3_SCDPT4!$N$246</definedName>
    <definedName name="SCDPT4_5729999999_13" localSheetId="4">EMICO_24Q3_SCDPT4!$O$246</definedName>
    <definedName name="SCDPT4_5729999999_14" localSheetId="4">EMICO_24Q3_SCDPT4!$P$246</definedName>
    <definedName name="SCDPT4_5729999999_15" localSheetId="4">EMICO_24Q3_SCDPT4!$Q$246</definedName>
    <definedName name="SCDPT4_5729999999_16" localSheetId="4">EMICO_24Q3_SCDPT4!$R$246</definedName>
    <definedName name="SCDPT4_5729999999_17" localSheetId="4">EMICO_24Q3_SCDPT4!$S$246</definedName>
    <definedName name="SCDPT4_5729999999_18" localSheetId="4">EMICO_24Q3_SCDPT4!$T$246</definedName>
    <definedName name="SCDPT4_5729999999_19" localSheetId="4">EMICO_24Q3_SCDPT4!$U$246</definedName>
    <definedName name="SCDPT4_5729999999_20" localSheetId="4">EMICO_24Q3_SCDPT4!$V$246</definedName>
    <definedName name="SCDPT4_5729999999_7" localSheetId="4">EMICO_24Q3_SCDPT4!$I$246</definedName>
    <definedName name="SCDPT4_5729999999_9" localSheetId="4">EMICO_24Q3_SCDPT4!$K$246</definedName>
    <definedName name="SCDPT4_5810000000_Range" localSheetId="4">EMICO_24Q3_SCDPT4!$B$247:$AG$249</definedName>
    <definedName name="SCDPT4_5819999999_10" localSheetId="4">EMICO_24Q3_SCDPT4!$L$250</definedName>
    <definedName name="SCDPT4_5819999999_11" localSheetId="4">EMICO_24Q3_SCDPT4!$M$250</definedName>
    <definedName name="SCDPT4_5819999999_12" localSheetId="4">EMICO_24Q3_SCDPT4!$N$250</definedName>
    <definedName name="SCDPT4_5819999999_13" localSheetId="4">EMICO_24Q3_SCDPT4!$O$250</definedName>
    <definedName name="SCDPT4_5819999999_14" localSheetId="4">EMICO_24Q3_SCDPT4!$P$250</definedName>
    <definedName name="SCDPT4_5819999999_15" localSheetId="4">EMICO_24Q3_SCDPT4!$Q$250</definedName>
    <definedName name="SCDPT4_5819999999_16" localSheetId="4">EMICO_24Q3_SCDPT4!$R$250</definedName>
    <definedName name="SCDPT4_5819999999_17" localSheetId="4">EMICO_24Q3_SCDPT4!$S$250</definedName>
    <definedName name="SCDPT4_5819999999_18" localSheetId="4">EMICO_24Q3_SCDPT4!$T$250</definedName>
    <definedName name="SCDPT4_5819999999_19" localSheetId="4">EMICO_24Q3_SCDPT4!$U$250</definedName>
    <definedName name="SCDPT4_5819999999_20" localSheetId="4">EMICO_24Q3_SCDPT4!$V$250</definedName>
    <definedName name="SCDPT4_5819999999_7" localSheetId="4">EMICO_24Q3_SCDPT4!$I$250</definedName>
    <definedName name="SCDPT4_5819999999_9" localSheetId="4">EMICO_24Q3_SCDPT4!$K$250</definedName>
    <definedName name="SCDPT4_5910000000_Range" localSheetId="4">EMICO_24Q3_SCDPT4!$B$251:$AG$253</definedName>
    <definedName name="SCDPT4_5919999999_10" localSheetId="4">EMICO_24Q3_SCDPT4!$L$254</definedName>
    <definedName name="SCDPT4_5919999999_11" localSheetId="4">EMICO_24Q3_SCDPT4!$M$254</definedName>
    <definedName name="SCDPT4_5919999999_12" localSheetId="4">EMICO_24Q3_SCDPT4!$N$254</definedName>
    <definedName name="SCDPT4_5919999999_13" localSheetId="4">EMICO_24Q3_SCDPT4!$O$254</definedName>
    <definedName name="SCDPT4_5919999999_14" localSheetId="4">EMICO_24Q3_SCDPT4!$P$254</definedName>
    <definedName name="SCDPT4_5919999999_15" localSheetId="4">EMICO_24Q3_SCDPT4!$Q$254</definedName>
    <definedName name="SCDPT4_5919999999_16" localSheetId="4">EMICO_24Q3_SCDPT4!$R$254</definedName>
    <definedName name="SCDPT4_5919999999_17" localSheetId="4">EMICO_24Q3_SCDPT4!$S$254</definedName>
    <definedName name="SCDPT4_5919999999_18" localSheetId="4">EMICO_24Q3_SCDPT4!$T$254</definedName>
    <definedName name="SCDPT4_5919999999_19" localSheetId="4">EMICO_24Q3_SCDPT4!$U$254</definedName>
    <definedName name="SCDPT4_5919999999_20" localSheetId="4">EMICO_24Q3_SCDPT4!$V$254</definedName>
    <definedName name="SCDPT4_5919999999_7" localSheetId="4">EMICO_24Q3_SCDPT4!$I$254</definedName>
    <definedName name="SCDPT4_5919999999_9" localSheetId="4">EMICO_24Q3_SCDPT4!$K$254</definedName>
    <definedName name="SCDPT4_5920000000_Range" localSheetId="4">EMICO_24Q3_SCDPT4!$B$255:$AG$257</definedName>
    <definedName name="SCDPT4_5929999999_10" localSheetId="4">EMICO_24Q3_SCDPT4!$L$258</definedName>
    <definedName name="SCDPT4_5929999999_11" localSheetId="4">EMICO_24Q3_SCDPT4!$M$258</definedName>
    <definedName name="SCDPT4_5929999999_12" localSheetId="4">EMICO_24Q3_SCDPT4!$N$258</definedName>
    <definedName name="SCDPT4_5929999999_13" localSheetId="4">EMICO_24Q3_SCDPT4!$O$258</definedName>
    <definedName name="SCDPT4_5929999999_14" localSheetId="4">EMICO_24Q3_SCDPT4!$P$258</definedName>
    <definedName name="SCDPT4_5929999999_15" localSheetId="4">EMICO_24Q3_SCDPT4!$Q$258</definedName>
    <definedName name="SCDPT4_5929999999_16" localSheetId="4">EMICO_24Q3_SCDPT4!$R$258</definedName>
    <definedName name="SCDPT4_5929999999_17" localSheetId="4">EMICO_24Q3_SCDPT4!$S$258</definedName>
    <definedName name="SCDPT4_5929999999_18" localSheetId="4">EMICO_24Q3_SCDPT4!$T$258</definedName>
    <definedName name="SCDPT4_5929999999_19" localSheetId="4">EMICO_24Q3_SCDPT4!$U$258</definedName>
    <definedName name="SCDPT4_5929999999_20" localSheetId="4">EMICO_24Q3_SCDPT4!$V$258</definedName>
    <definedName name="SCDPT4_5929999999_7" localSheetId="4">EMICO_24Q3_SCDPT4!$I$258</definedName>
    <definedName name="SCDPT4_5929999999_9" localSheetId="4">EMICO_24Q3_SCDPT4!$K$258</definedName>
    <definedName name="SCDPT4_5989999997_10" localSheetId="4">EMICO_24Q3_SCDPT4!$L$259</definedName>
    <definedName name="SCDPT4_5989999997_11" localSheetId="4">EMICO_24Q3_SCDPT4!$M$259</definedName>
    <definedName name="SCDPT4_5989999997_12" localSheetId="4">EMICO_24Q3_SCDPT4!$N$259</definedName>
    <definedName name="SCDPT4_5989999997_13" localSheetId="4">EMICO_24Q3_SCDPT4!$O$259</definedName>
    <definedName name="SCDPT4_5989999997_14" localSheetId="4">EMICO_24Q3_SCDPT4!$P$259</definedName>
    <definedName name="SCDPT4_5989999997_15" localSheetId="4">EMICO_24Q3_SCDPT4!$Q$259</definedName>
    <definedName name="SCDPT4_5989999997_16" localSheetId="4">EMICO_24Q3_SCDPT4!$R$259</definedName>
    <definedName name="SCDPT4_5989999997_17" localSheetId="4">EMICO_24Q3_SCDPT4!$S$259</definedName>
    <definedName name="SCDPT4_5989999997_18" localSheetId="4">EMICO_24Q3_SCDPT4!$T$259</definedName>
    <definedName name="SCDPT4_5989999997_19" localSheetId="4">EMICO_24Q3_SCDPT4!$U$259</definedName>
    <definedName name="SCDPT4_5989999997_20" localSheetId="4">EMICO_24Q3_SCDPT4!$V$259</definedName>
    <definedName name="SCDPT4_5989999997_7" localSheetId="4">EMICO_24Q3_SCDPT4!$I$259</definedName>
    <definedName name="SCDPT4_5989999997_9" localSheetId="4">EMICO_24Q3_SCDPT4!$K$259</definedName>
    <definedName name="SCDPT4_5989999999_10" localSheetId="4">EMICO_24Q3_SCDPT4!$L$261</definedName>
    <definedName name="SCDPT4_5989999999_11" localSheetId="4">EMICO_24Q3_SCDPT4!$M$261</definedName>
    <definedName name="SCDPT4_5989999999_12" localSheetId="4">EMICO_24Q3_SCDPT4!$N$261</definedName>
    <definedName name="SCDPT4_5989999999_13" localSheetId="4">EMICO_24Q3_SCDPT4!$O$261</definedName>
    <definedName name="SCDPT4_5989999999_14" localSheetId="4">EMICO_24Q3_SCDPT4!$P$261</definedName>
    <definedName name="SCDPT4_5989999999_15" localSheetId="4">EMICO_24Q3_SCDPT4!$Q$261</definedName>
    <definedName name="SCDPT4_5989999999_16" localSheetId="4">EMICO_24Q3_SCDPT4!$R$261</definedName>
    <definedName name="SCDPT4_5989999999_17" localSheetId="4">EMICO_24Q3_SCDPT4!$S$261</definedName>
    <definedName name="SCDPT4_5989999999_18" localSheetId="4">EMICO_24Q3_SCDPT4!$T$261</definedName>
    <definedName name="SCDPT4_5989999999_19" localSheetId="4">EMICO_24Q3_SCDPT4!$U$261</definedName>
    <definedName name="SCDPT4_5989999999_20" localSheetId="4">EMICO_24Q3_SCDPT4!$V$261</definedName>
    <definedName name="SCDPT4_5989999999_7" localSheetId="4">EMICO_24Q3_SCDPT4!$I$261</definedName>
    <definedName name="SCDPT4_5989999999_9" localSheetId="4">EMICO_24Q3_SCDPT4!$K$261</definedName>
    <definedName name="SCDPT4_5999999999_10" localSheetId="4">EMICO_24Q3_SCDPT4!$L$262</definedName>
    <definedName name="SCDPT4_5999999999_11" localSheetId="4">EMICO_24Q3_SCDPT4!$M$262</definedName>
    <definedName name="SCDPT4_5999999999_12" localSheetId="4">EMICO_24Q3_SCDPT4!$N$262</definedName>
    <definedName name="SCDPT4_5999999999_13" localSheetId="4">EMICO_24Q3_SCDPT4!$O$262</definedName>
    <definedName name="SCDPT4_5999999999_14" localSheetId="4">EMICO_24Q3_SCDPT4!$P$262</definedName>
    <definedName name="SCDPT4_5999999999_15" localSheetId="4">EMICO_24Q3_SCDPT4!$Q$262</definedName>
    <definedName name="SCDPT4_5999999999_16" localSheetId="4">EMICO_24Q3_SCDPT4!$R$262</definedName>
    <definedName name="SCDPT4_5999999999_17" localSheetId="4">EMICO_24Q3_SCDPT4!$S$262</definedName>
    <definedName name="SCDPT4_5999999999_18" localSheetId="4">EMICO_24Q3_SCDPT4!$T$262</definedName>
    <definedName name="SCDPT4_5999999999_19" localSheetId="4">EMICO_24Q3_SCDPT4!$U$262</definedName>
    <definedName name="SCDPT4_5999999999_20" localSheetId="4">EMICO_24Q3_SCDPT4!$V$262</definedName>
    <definedName name="SCDPT4_5999999999_7" localSheetId="4">EMICO_24Q3_SCDPT4!$I$262</definedName>
    <definedName name="SCDPT4_5999999999_9" localSheetId="4">EMICO_24Q3_SCDPT4!$K$262</definedName>
    <definedName name="SCDPT4_6009999999_10" localSheetId="4">EMICO_24Q3_SCDPT4!$L$263</definedName>
    <definedName name="SCDPT4_6009999999_11" localSheetId="4">EMICO_24Q3_SCDPT4!$M$263</definedName>
    <definedName name="SCDPT4_6009999999_12" localSheetId="4">EMICO_24Q3_SCDPT4!$N$263</definedName>
    <definedName name="SCDPT4_6009999999_13" localSheetId="4">EMICO_24Q3_SCDPT4!$O$263</definedName>
    <definedName name="SCDPT4_6009999999_14" localSheetId="4">EMICO_24Q3_SCDPT4!$P$263</definedName>
    <definedName name="SCDPT4_6009999999_15" localSheetId="4">EMICO_24Q3_SCDPT4!$Q$263</definedName>
    <definedName name="SCDPT4_6009999999_16" localSheetId="4">EMICO_24Q3_SCDPT4!$R$263</definedName>
    <definedName name="SCDPT4_6009999999_17" localSheetId="4">EMICO_24Q3_SCDPT4!$S$263</definedName>
    <definedName name="SCDPT4_6009999999_18" localSheetId="4">EMICO_24Q3_SCDPT4!$T$263</definedName>
    <definedName name="SCDPT4_6009999999_19" localSheetId="4">EMICO_24Q3_SCDPT4!$U$263</definedName>
    <definedName name="SCDPT4_6009999999_20" localSheetId="4">EMICO_24Q3_SCDPT4!$V$263</definedName>
    <definedName name="SCDPT4_6009999999_7" localSheetId="4">EMICO_24Q3_SCDPT4!$I$263</definedName>
    <definedName name="SCDPT4_6009999999_9" localSheetId="4">EMICO_24Q3_SCDPT4!$K$263</definedName>
    <definedName name="States12_LookupCode">WingsListLookups!$AK$1:$AL$58</definedName>
    <definedName name="States12_LookupDesc">WingsListLookups!$AI$1:$AJ$58</definedName>
    <definedName name="States12_ValidationCode">WingsListLookups!$AH$1:$AH$58</definedName>
    <definedName name="States12_ValidationDesc">WingsListLookups!$AG$1:$AG$58</definedName>
    <definedName name="SVOAdminSymbolSCDBond2020_LookupCode">WingsListLookups!$Y$1:$Z$18</definedName>
    <definedName name="SVOAdminSymbolSCDBond2020_LookupDesc">WingsListLookups!$W$1:$X$18</definedName>
    <definedName name="SVOAdminSymbolSCDBond2020_ValidationCode">WingsListLookups!$V$1:$V$18</definedName>
    <definedName name="SVOAdminSymbolSCDBond2020_ValidationDesc">WingsListLookups!$U$1:$U$18</definedName>
    <definedName name="SVOAdminSymbolSCDCS2020_LookupCode">WingsListLookups!$AW$1:$AX$3</definedName>
    <definedName name="SVOAdminSymbolSCDCS2020_LookupDesc">WingsListLookups!$AU$1:$AV$3</definedName>
    <definedName name="SVOAdminSymbolSCDCS2020_ValidationCode">WingsListLookups!$AT$1:$AT$3</definedName>
    <definedName name="SVOAdminSymbolSCDCS2020_ValidationDesc">WingsListLookups!$AS$1:$AS$3</definedName>
    <definedName name="SVOAdminSymbolSCDPS2020_LookupCode">WingsListLookups!$AQ$1:$AR$17</definedName>
    <definedName name="SVOAdminSymbolSCDPS2020_LookupDesc">WingsListLookups!$AO$1:$AP$17</definedName>
    <definedName name="SVOAdminSymbolSCDPS2020_ValidationCode">WingsListLookups!$AN$1:$AN$17</definedName>
    <definedName name="SVOAdminSymbolSCDPS2020_ValidationDesc">WingsListLookups!$AM$1:$AM$17</definedName>
    <definedName name="Wings_Company_ID" localSheetId="2">EMICO_24Q3_SCDPT1B!$C$2</definedName>
    <definedName name="Wings_Company_ID" localSheetId="0">EMICO_24Q3_SCDPT1B!$C$2</definedName>
    <definedName name="Wings_Company_ID" localSheetId="1">EMICO_24Q3_SCDPT1B!$C$2</definedName>
    <definedName name="Wings_Company_ID" localSheetId="3">EMICO_24Q3_SCDPT1B!$C$2</definedName>
    <definedName name="Wings_Company_ID" localSheetId="4">EMICO_24Q3_SCDPT1B!$C$2</definedName>
    <definedName name="Wings_Identifier_ID" localSheetId="2">EMICO_24Q3_SCDAPT1!$E$2</definedName>
    <definedName name="Wings_Identifier_ID" localSheetId="0">EMICO_24Q3_SCDPT1B!$E$2</definedName>
    <definedName name="Wings_Identifier_ID" localSheetId="1">EMICO_24Q3_SCDPT1BF!$E$2</definedName>
    <definedName name="Wings_Identifier_ID" localSheetId="3">EMICO_24Q3_SCDPT3!$E$2</definedName>
    <definedName name="Wings_Identifier_ID" localSheetId="4">EMICO_24Q3_SCDPT4!$E$2</definedName>
    <definedName name="Wings_IdentTable_ID" localSheetId="2">EMICO_24Q3_SCDAPT1!$F$2</definedName>
    <definedName name="Wings_IdentTable_ID" localSheetId="0">EMICO_24Q3_SCDPT1B!$F$2</definedName>
    <definedName name="Wings_IdentTable_ID" localSheetId="1">EMICO_24Q3_SCDPT1BF!$F$2</definedName>
    <definedName name="Wings_IdentTable_ID" localSheetId="3">EMICO_24Q3_SCDPT3!$F$2</definedName>
    <definedName name="Wings_IdentTable_ID" localSheetId="4">EMICO_24Q3_SCDPT4!$F$2</definedName>
    <definedName name="Wings_Statement_ID" localSheetId="2">EMICO_24Q3_SCDPT1B!$D$2</definedName>
    <definedName name="Wings_Statement_ID" localSheetId="0">EMICO_24Q3_SCDPT1B!$D$2</definedName>
    <definedName name="Wings_Statement_ID" localSheetId="1">EMICO_24Q3_SCDPT1B!$D$2</definedName>
    <definedName name="Wings_Statement_ID" localSheetId="3">EMICO_24Q3_SCDPT1B!$D$2</definedName>
    <definedName name="Wings_Statement_ID" localSheetId="4">EMICO_24Q3_SCDPT1B!$D$2</definedName>
  </definedNames>
  <calcPr calcId="40001"/>
</workbook>
</file>

<file path=xl/sharedStrings.xml><?xml version="1.0" encoding="utf-8"?>
<sst xmlns="http://schemas.openxmlformats.org/spreadsheetml/2006/main" uniqueCount="1584">
  <si>
    <t>24Q3</t>
  </si>
  <si>
    <t xml:space="preserve">Non-Trading Activity During Current Quarter </t>
  </si>
  <si>
    <t>04</t>
  </si>
  <si>
    <t>08</t>
  </si>
  <si>
    <t>Preferred Stock - NAIC 3</t>
  </si>
  <si>
    <t>11</t>
  </si>
  <si>
    <t>15</t>
  </si>
  <si>
    <t>BANC OF AMERICA SECURITIES LLC</t>
  </si>
  <si>
    <t/>
  </si>
  <si>
    <t>ROMANIA (REPUBLIC OF)   6.375% 01/30/34</t>
  </si>
  <si>
    <t>B</t>
  </si>
  <si>
    <t>JP Morgan Securities Plc</t>
  </si>
  <si>
    <t>213800OWGH7RAYG61M70</t>
  </si>
  <si>
    <t>MARKETAXESS CORPORATION</t>
  </si>
  <si>
    <t>PERUSAHAAN PENERBIT SURAT BERH PERUSAHAAN PENERBIT SURAT BERH   1.500% 06/09/26</t>
  </si>
  <si>
    <t>254900G208H6Q0L5B953</t>
  </si>
  <si>
    <t>INTESA SANPAOLO SPA (BCITITMM)</t>
  </si>
  <si>
    <t>SAUDI ARABIA - KINGDOM OF   5.000% 01/16/34</t>
  </si>
  <si>
    <t>0709999999</t>
  </si>
  <si>
    <t>N4NZD428CHASH3MSNS34</t>
  </si>
  <si>
    <t>COX COMMUNICATIONS INC</t>
  </si>
  <si>
    <t>ENTERPRISE PRODUCTS OPERATING</t>
  </si>
  <si>
    <t>42824C-BU-2</t>
  </si>
  <si>
    <t>42824C-BV-0</t>
  </si>
  <si>
    <t>693304-AR-8</t>
  </si>
  <si>
    <t>QUEST DIAGNOSTICS INC</t>
  </si>
  <si>
    <t>ROPER IND INC   4.900% 10/15/34</t>
  </si>
  <si>
    <t>6297782 LLC</t>
  </si>
  <si>
    <t>UNITED AIRLINES INC CLASS A PA UNITED AIRLINES INC CLASS A PA   5.450% 02/15/37</t>
  </si>
  <si>
    <t>SABIC CAPITAL II BV   4.500% 10/10/28</t>
  </si>
  <si>
    <t>03770C-AU-9</t>
  </si>
  <si>
    <t>052528-AT-3</t>
  </si>
  <si>
    <t>191241-AJ-7</t>
  </si>
  <si>
    <t>ENERSIS SA</t>
  </si>
  <si>
    <t>NIAGARA ENERGY SAC Series 144A   5.746% 10/03/34</t>
  </si>
  <si>
    <t>PERTAMINA</t>
  </si>
  <si>
    <t>1100000079</t>
  </si>
  <si>
    <t>TOTAL CAPITAL SA   4.724% 09/10/34</t>
  </si>
  <si>
    <t>1100000086</t>
  </si>
  <si>
    <t>1100000097</t>
  </si>
  <si>
    <t>KIMBERLY CLARK DE MEXICO SAB D   2.431% 07/01/31</t>
  </si>
  <si>
    <t>KIMBERLY CLARK DE MEXICO SAB D</t>
  </si>
  <si>
    <t>TRANSPORTADORA DE GAS DEL PERU TRANSPORTADORA DE GAS DEL PERU   4.250% 04/30/28</t>
  </si>
  <si>
    <t>KOREA INVESTMENT &amp; SECURITIES KOREA INVESTMENT &amp; SECURITIES   2.125% 07/19/26</t>
  </si>
  <si>
    <t>5310000000</t>
  </si>
  <si>
    <t>Subtotal - Common Stocks - Exchange Traded Funds</t>
  </si>
  <si>
    <t>Total - Common Stocks - Part 5</t>
  </si>
  <si>
    <t>ALABAMA ECON SETTLEMENT AUTH B</t>
  </si>
  <si>
    <t>025816-BR-9</t>
  </si>
  <si>
    <t>BBVA USA</t>
  </si>
  <si>
    <t>05608T-AA-9</t>
  </si>
  <si>
    <t>CCG RECEIVABLES TRUST CCG_21-1</t>
  </si>
  <si>
    <t>207651-F@-4</t>
  </si>
  <si>
    <t>233851-BJ-2</t>
  </si>
  <si>
    <t>24703W-AF-6</t>
  </si>
  <si>
    <t>DRIVEN BRANDS FUNDING LLC HONK Series 144A   3.786% 07/20/50</t>
  </si>
  <si>
    <t>DUKE ENERGY CORP   4.500% 08/15/32</t>
  </si>
  <si>
    <t>FORD CREDIT AUTO LEASE TRUST F FORD CREDIT AUTO LEASE TRUST   4.180% 10/15/25</t>
  </si>
  <si>
    <t>MORGAN STANLEY   2.720% 07/22/25</t>
  </si>
  <si>
    <t>PNC EQUIPMENT FINANCE LLC PNC EQUIPMENT FINANCE LLC SERI   3.000% 09/13/27</t>
  </si>
  <si>
    <t>736508-S#-0</t>
  </si>
  <si>
    <t>TIF FUNDING II LLC TIF_20-1A</t>
  </si>
  <si>
    <t>87407R-AA-4</t>
  </si>
  <si>
    <t>WHEELS FLEET LEASE FUNDING LLC Series 144A   5.800% 04/18/38</t>
  </si>
  <si>
    <t>034863-AS-9</t>
  </si>
  <si>
    <t>GALAXY CLO LTD GALXY_15-20A Series 144A   6.544% 04/20/31</t>
  </si>
  <si>
    <t>GLOBAL SC FINANCE SRL SEACO_20 Series 144A   2.170% 10/17/40</t>
  </si>
  <si>
    <t>Total - Bonds - Part 4</t>
  </si>
  <si>
    <t>PLGI</t>
  </si>
  <si>
    <t>2 - see NAIC Instructions</t>
  </si>
  <si>
    <t>Kentucky</t>
  </si>
  <si>
    <t>KY</t>
  </si>
  <si>
    <t>MO</t>
  </si>
  <si>
    <t>MS</t>
  </si>
  <si>
    <t>New Jersey</t>
  </si>
  <si>
    <t>Rhode Island</t>
  </si>
  <si>
    <t>Tennessee</t>
  </si>
  <si>
    <t>WA</t>
  </si>
  <si>
    <t>American Samoa</t>
  </si>
  <si>
    <t>United States</t>
  </si>
  <si>
    <t>NonFormattedText</t>
  </si>
  <si>
    <t>Numeric_2Dec</t>
  </si>
  <si>
    <t>SVOAdminSymbolSCDPS2020</t>
  </si>
  <si>
    <t>Table</t>
  </si>
  <si>
    <t>Totals</t>
  </si>
  <si>
    <t>P_2024_Q_NAIC_SCDPT3</t>
  </si>
  <si>
    <t>FE</t>
  </si>
  <si>
    <t>0300000002</t>
  </si>
  <si>
    <t>259400VHILGGKLBNL383</t>
  </si>
  <si>
    <t>0300000006</t>
  </si>
  <si>
    <t>ISRAEL ELECTRIC CORP LTD Series 144A   4.250% 08/14/28</t>
  </si>
  <si>
    <t>0300000013</t>
  </si>
  <si>
    <t>80414L-2N-4</t>
  </si>
  <si>
    <t>MEXICO UNITED MEXICAN STATES MEXICO (UNITED MEXICAN STATES)   6.350% 02/09/35</t>
  </si>
  <si>
    <t>91087B-AZ-3</t>
  </si>
  <si>
    <t>0300000020</t>
  </si>
  <si>
    <t>GACI FIRST INVESTMENT CO   5.250% 01/29/34</t>
  </si>
  <si>
    <t>QNB FINANCE LTD</t>
  </si>
  <si>
    <t>0300000024</t>
  </si>
  <si>
    <t>F</t>
  </si>
  <si>
    <t>M6320U-AD-1</t>
  </si>
  <si>
    <t>Morgan Stanley &amp; Co. International PLC</t>
  </si>
  <si>
    <t>0300000031</t>
  </si>
  <si>
    <t>X0R483-BD-3</t>
  </si>
  <si>
    <t>BULGARIA GOV OF</t>
  </si>
  <si>
    <t>HUNGARY REPUB OF   6.250% 09/22/32</t>
  </si>
  <si>
    <t>HUNGARY REPUB OF</t>
  </si>
  <si>
    <t>IIAC INCHEON INTERNATIONAL AIRPORT   1.250% 05/04/26</t>
  </si>
  <si>
    <t>PT FREEPORT INDONESIA</t>
  </si>
  <si>
    <t>Texas</t>
  </si>
  <si>
    <t>DEUTSCHE BANK SECURITIES INC.</t>
  </si>
  <si>
    <t>KK5MZM9DIXLXZL9DZL15</t>
  </si>
  <si>
    <t>21871X-AR-0</t>
  </si>
  <si>
    <t>GENUINE PARTS CO GENUINE PARTS COMPANY   4.950% 08/15/29</t>
  </si>
  <si>
    <t>IDAHO POWER COMPANY</t>
  </si>
  <si>
    <t>479281-AA-5</t>
  </si>
  <si>
    <t>2T3D6M0JSY48PSZI1Q41</t>
  </si>
  <si>
    <t>ONEOK INC</t>
  </si>
  <si>
    <t>ROCHE HOLDINGS INC Series 144A   4.592% 09/09/34</t>
  </si>
  <si>
    <t>835495-AS-1</t>
  </si>
  <si>
    <t>SONOCO PRODUCTS COMPANY</t>
  </si>
  <si>
    <t>USQ RAIL III LLC STEAM_24-1 Series 144A   4.990% 09/28/54</t>
  </si>
  <si>
    <t>VIRGINIA ELECTRIC AND POWER CO</t>
  </si>
  <si>
    <t>SCOTIA CAPITAL</t>
  </si>
  <si>
    <t>04021A-AE-4</t>
  </si>
  <si>
    <t>FIEMEX ENERGIA - BANCO ACTINVE</t>
  </si>
  <si>
    <t>NIAGARA ENERGY SAC</t>
  </si>
  <si>
    <t>75405U-AA-4</t>
  </si>
  <si>
    <t>833636-AP-8</t>
  </si>
  <si>
    <t>SOCIEDAD QUIMICA Y MINERA DE</t>
  </si>
  <si>
    <t>TIB DIVERSIFIED PAYMENT RIGHTS</t>
  </si>
  <si>
    <t>ABU DHABI NATIONAL ENERGY COMP</t>
  </si>
  <si>
    <t>GNL Quintero   4.634% 07/31/29</t>
  </si>
  <si>
    <t>Banco Santander S.A.</t>
  </si>
  <si>
    <t>V0055B-AZ-8</t>
  </si>
  <si>
    <t>IOI INVESTMENT   3.375% 11/02/31</t>
  </si>
  <si>
    <t>KOREA INVESTMENT &amp; SECURITIES</t>
  </si>
  <si>
    <t>MIRAE ASSET SECURITIES CO LTD   6.000% 01/26/29</t>
  </si>
  <si>
    <t>Y7072Q-AB-9</t>
  </si>
  <si>
    <t>549300ZHRPSV7QIUJT80</t>
  </si>
  <si>
    <t>Subtotal - Bonds - Industrial and Miscellaneous (Unaffiliated)</t>
  </si>
  <si>
    <t>Subtotal - Bonds - Hybrid Securities</t>
  </si>
  <si>
    <t>1909999999</t>
  </si>
  <si>
    <t>2010000000</t>
  </si>
  <si>
    <t>4310000000</t>
  </si>
  <si>
    <t>5019999999</t>
  </si>
  <si>
    <t>Subtotal - Common Stocks - Industrial and Miscellaneous (Unaffiliated) Publicly Traded</t>
  </si>
  <si>
    <t>5329999999</t>
  </si>
  <si>
    <t>5720000000</t>
  </si>
  <si>
    <t>5989999998</t>
  </si>
  <si>
    <t xml:space="preserve">Current Year's Other Than Temporary Impairment Recognized </t>
  </si>
  <si>
    <t xml:space="preserve">Total Foreign Exchange Change in Book /Adjusted Carrying Value </t>
  </si>
  <si>
    <t>Call      100.0000</t>
  </si>
  <si>
    <t>R4PP93JZOLY261QX3811</t>
  </si>
  <si>
    <t>AVIS BUDGET RENTAL CAR FUNDING</t>
  </si>
  <si>
    <t>12509D-AD-4</t>
  </si>
  <si>
    <t>21TPXMRRHFKOBHDC8J74</t>
  </si>
  <si>
    <t>RT</t>
  </si>
  <si>
    <t>21871X-AQ-2</t>
  </si>
  <si>
    <t>DELOITTE  LLP</t>
  </si>
  <si>
    <t>GM FINANCIAL AUTOMOBILE LEASIN GM FINANCIAL AUTOMOBILE LEASIN   4.330% 05/20/26</t>
  </si>
  <si>
    <t>HIN TIMESHARE TRUST HINTT_20-A</t>
  </si>
  <si>
    <t>MVW OWNER TRUST MVWOT_19-1A</t>
  </si>
  <si>
    <t>MVW OWNER TRUST MVWOT_22-1</t>
  </si>
  <si>
    <t>60700M-AC-2</t>
  </si>
  <si>
    <t>MMAF EQUIPMENT FINANCE LLC MMA</t>
  </si>
  <si>
    <t>62848P-AC-4</t>
  </si>
  <si>
    <t>SIERRA RECEIVABLES FUNDING COM Series 144A   3.120% 05/20/36</t>
  </si>
  <si>
    <t>SIERRA RECEIVABLES FUNDING CO Series 144A   5.830% 07/20/39</t>
  </si>
  <si>
    <t>92203#-AT-5</t>
  </si>
  <si>
    <t>THE VANGUARD GROUP INC</t>
  </si>
  <si>
    <t>96328G-AS-6</t>
  </si>
  <si>
    <t>AIR CANADA</t>
  </si>
  <si>
    <t>TINT358G1SSHR3L3PW36</t>
  </si>
  <si>
    <t>OCTAGON INVESTMENT PARTNERS XX Series 144A   7.044% 01/20/31</t>
  </si>
  <si>
    <t>88315L-AN-8</t>
  </si>
  <si>
    <t>5 - see NAIC Instructions</t>
  </si>
  <si>
    <t>AL</t>
  </si>
  <si>
    <t>DC</t>
  </si>
  <si>
    <t>Louisiana</t>
  </si>
  <si>
    <t>Nevada</t>
  </si>
  <si>
    <t>Oklahoma</t>
  </si>
  <si>
    <t>TN</t>
  </si>
  <si>
    <t>US</t>
  </si>
  <si>
    <t>WI</t>
  </si>
  <si>
    <t>PR</t>
  </si>
  <si>
    <t>SCDPT1B</t>
  </si>
  <si>
    <t xml:space="preserve">NAIC 1 </t>
  </si>
  <si>
    <t>E04 - SCDPT3</t>
  </si>
  <si>
    <t xml:space="preserve">SVO Administrative Symbol </t>
  </si>
  <si>
    <t xml:space="preserve">State Code </t>
  </si>
  <si>
    <t xml:space="preserve">Issue </t>
  </si>
  <si>
    <t>00402D-2C-8</t>
  </si>
  <si>
    <t>BANK GOSPODARSTWA KRAJOWEGO</t>
  </si>
  <si>
    <t>SCDPT4</t>
  </si>
  <si>
    <t>0300000017</t>
  </si>
  <si>
    <t>BRYGWP-UE-4</t>
  </si>
  <si>
    <t>CHILE ELECTRICITY LUX MPC SARL   6.010% 01/20/33</t>
  </si>
  <si>
    <t>0300000028</t>
  </si>
  <si>
    <t>635400CH1S8AGGXHLZ09</t>
  </si>
  <si>
    <t>MFB MAGYAR FEJLESZTESI BANK ZR   6.500% 06/29/28</t>
  </si>
  <si>
    <t>MFB MAGYAR FEJLESZTESI BANK ZR</t>
  </si>
  <si>
    <t>0300000035</t>
  </si>
  <si>
    <t>0300000039</t>
  </si>
  <si>
    <t>INCHEON INTERNATIONAL AIRPORT</t>
  </si>
  <si>
    <t>Y7141B-AA-1</t>
  </si>
  <si>
    <t>Y8850A-AA-2</t>
  </si>
  <si>
    <t>0909999999</t>
  </si>
  <si>
    <t>Subtotal - Bonds - U.S. Special Revenues</t>
  </si>
  <si>
    <t>AMERICAN HONDA FINANCE CORPORA   5.050% 07/10/31</t>
  </si>
  <si>
    <t>1100000003</t>
  </si>
  <si>
    <t>12515P-AC-1</t>
  </si>
  <si>
    <t>1100000007</t>
  </si>
  <si>
    <t>CITIGROUP INC   5.411% 09/19/39</t>
  </si>
  <si>
    <t>CONNECTICUT LIGHT AND POWER CO</t>
  </si>
  <si>
    <t>1100000010</t>
  </si>
  <si>
    <t>COREBRIDGE FINANCIAL INC   6.050% 09/15/33</t>
  </si>
  <si>
    <t>COX COMMUNICATIONS INC Series 144A   5.450% 09/01/34</t>
  </si>
  <si>
    <t>ENTERPRISE PRODUCTS OPERATING   4.950% 02/15/35</t>
  </si>
  <si>
    <t>1100000014</t>
  </si>
  <si>
    <t>FIRSTENERGY TRANSMISSION LLC Series 144A   5.000% 01/15/35</t>
  </si>
  <si>
    <t>HEWLETT PACKARD ENTERPRISE CO   4.850% 10/15/31</t>
  </si>
  <si>
    <t>1100000021</t>
  </si>
  <si>
    <t>HIGH STREET FUNDING TRUST I Series 144A   4.111% 02/15/28</t>
  </si>
  <si>
    <t>LABORATORY CORPORATION OF</t>
  </si>
  <si>
    <t>1100000032</t>
  </si>
  <si>
    <t>YH65D4JBECK76IFEJ279</t>
  </si>
  <si>
    <t>74153W-CV-9</t>
  </si>
  <si>
    <t>74456Q-CS-3</t>
  </si>
  <si>
    <t>PVJRP0EQNV6OGDPZGY95</t>
  </si>
  <si>
    <t>83007C-AC-6</t>
  </si>
  <si>
    <t>83007C-AE-2</t>
  </si>
  <si>
    <t>863667-BF-7</t>
  </si>
  <si>
    <t>1100000050</t>
  </si>
  <si>
    <t>Z2VZBHUMB7PWWJ63I008</t>
  </si>
  <si>
    <t>WHISTLER PIPELINE LLC Series 144A   5.700% 09/30/31</t>
  </si>
  <si>
    <t>MERRILL LYNCH INTERNATIONAL LTD, GB (MLILGB3L)</t>
  </si>
  <si>
    <t>AKER BP ASA</t>
  </si>
  <si>
    <t>HSBC Securities (USA) Inc.</t>
  </si>
  <si>
    <t>549300YWDGUXPB8GRP47</t>
  </si>
  <si>
    <t>SANTANDER UK GROUP HOLDINGS PL   4.858% 09/11/30</t>
  </si>
  <si>
    <t>SANTANDER UK GROUP HOLDINGS PL</t>
  </si>
  <si>
    <t>TEXTAINER MARINE CONTAINERS VI Series 144A   5.250% 08/20/49</t>
  </si>
  <si>
    <t>ANTOFAGASTA PLC   6.250% 05/02/34</t>
  </si>
  <si>
    <t>G2019U-BH-3</t>
  </si>
  <si>
    <t>DIB SUKUK LTD   1.959% 06/22/26</t>
  </si>
  <si>
    <t>OOREDOO INTERNATIONAL FINANCE</t>
  </si>
  <si>
    <t>RAIZEN FUELS FINANCE SA   6.450% 03/05/34</t>
  </si>
  <si>
    <t>ABU DHABI NATIONAL ENERGY CO ABU DHABI NATIONAL ENERGY COMP   2.000% 04/29/28</t>
  </si>
  <si>
    <t>1100000101</t>
  </si>
  <si>
    <t>1100000105</t>
  </si>
  <si>
    <t>TRANSPORTADORA DE GAS DEL PERU</t>
  </si>
  <si>
    <t>AFRICA FINANCE CORP   2.870% 08/13/31</t>
  </si>
  <si>
    <t>1100000112</t>
  </si>
  <si>
    <t>Y4S668-ZV-3</t>
  </si>
  <si>
    <t>MIRAE ASSET SECURITIES CO LTD</t>
  </si>
  <si>
    <t>1100000116</t>
  </si>
  <si>
    <t>Subtotal - Bonds - Unaffiliated Certificates of Deposit</t>
  </si>
  <si>
    <t>4019999999</t>
  </si>
  <si>
    <t>4329999999</t>
  </si>
  <si>
    <t>4509999997</t>
  </si>
  <si>
    <t>Subtotal - Common Stocks - Mutual Funds - Designations Assigned by the SVO</t>
  </si>
  <si>
    <t>5510000000</t>
  </si>
  <si>
    <t>Subtotal - Common Stocks - Unit Investment Trusts - Designations Assigned by the SVO</t>
  </si>
  <si>
    <t>5999999999</t>
  </si>
  <si>
    <t xml:space="preserve">Realized Gain (Loss) on Disposal </t>
  </si>
  <si>
    <t xml:space="preserve">Total Gain (Loss) on Disposal </t>
  </si>
  <si>
    <t>Maturity</t>
  </si>
  <si>
    <t>B - Nationality - Foreign, Currency - Other Than U.S.</t>
  </si>
  <si>
    <t>038779-AB-0</t>
  </si>
  <si>
    <t>CCG RECEIVABLES TRUST CCG_22-1 Series 144A   3.910% 07/16/29</t>
  </si>
  <si>
    <t>CLI FUNDING LLC CLIF_20-1A Series 144A   2.080% 09/18/45</t>
  </si>
  <si>
    <t>CLI FUNDING LLC CLIF_20-1A</t>
  </si>
  <si>
    <t>CENTRAL HUDSON GAS &amp; ELECTRIC</t>
  </si>
  <si>
    <t>233046-AQ-4</t>
  </si>
  <si>
    <t>EVERSOURCE GAS COMPANY OF MASS</t>
  </si>
  <si>
    <t>34107@-AA-7</t>
  </si>
  <si>
    <t>43284B-AA-0</t>
  </si>
  <si>
    <t>MVW OWNER TRUST MVWOT_21-1WA</t>
  </si>
  <si>
    <t>55400U-AB-9</t>
  </si>
  <si>
    <t>62848P-AA-8</t>
  </si>
  <si>
    <t>62848P-AB-6</t>
  </si>
  <si>
    <t>RYDER SYSTEM INC   2.500% 09/01/24</t>
  </si>
  <si>
    <t>872480-AA-6</t>
  </si>
  <si>
    <t>VANGUARD GROUP INC/THE</t>
  </si>
  <si>
    <t>FM</t>
  </si>
  <si>
    <t>00908P-AA-5</t>
  </si>
  <si>
    <t>CAL FUNDING IV LTD CAI_20-1A</t>
  </si>
  <si>
    <t>1100000123</t>
  </si>
  <si>
    <t>529900VJ06FIL1CKPY09</t>
  </si>
  <si>
    <t>1100000130</t>
  </si>
  <si>
    <t>1100000141</t>
  </si>
  <si>
    <t>Arizona</t>
  </si>
  <si>
    <t>ID</t>
  </si>
  <si>
    <t>MD</t>
  </si>
  <si>
    <t>VT</t>
  </si>
  <si>
    <t>WY</t>
  </si>
  <si>
    <t>Cusip</t>
  </si>
  <si>
    <t xml:space="preserve">NAIC 5 </t>
  </si>
  <si>
    <t>P_2024_Q_NAIC_SCDAPT1</t>
  </si>
  <si>
    <t xml:space="preserve">Book/Adjusted Carrying Value </t>
  </si>
  <si>
    <t xml:space="preserve">Name of Vendor </t>
  </si>
  <si>
    <t xml:space="preserve">Paid for Accrued Interest and Dividends </t>
  </si>
  <si>
    <t>US TREASURY TREASURY NOTE   2.875% 08/15/28</t>
  </si>
  <si>
    <t xml:space="preserve">Unrealized Valuation Increase/(Decrease) </t>
  </si>
  <si>
    <t>Series 144A</t>
  </si>
  <si>
    <t>ADNOC MURBAN RSC LTD Series 144A   4.500% 09/11/34</t>
  </si>
  <si>
    <t>06237M-AC-7</t>
  </si>
  <si>
    <t>465077-AL-9</t>
  </si>
  <si>
    <t>PERU THE REPUBLIC OF   6.550% 03/14/37</t>
  </si>
  <si>
    <t xml:space="preserve">Stated Contractual Maturity Date </t>
  </si>
  <si>
    <t>INTESA SANPAOLO SPA</t>
  </si>
  <si>
    <t>X93622-GM-8</t>
  </si>
  <si>
    <t>DUA CAPITAL LTD   1.658% 05/11/26</t>
  </si>
  <si>
    <t>BNP PARIBAS S.A.</t>
  </si>
  <si>
    <t>Morgan Stanley &amp; Co LLC</t>
  </si>
  <si>
    <t>0900000001</t>
  </si>
  <si>
    <t>Various</t>
  </si>
  <si>
    <t>CITIGROUP INC</t>
  </si>
  <si>
    <t>207597-ES-0</t>
  </si>
  <si>
    <t>MORGAN STANLEY</t>
  </si>
  <si>
    <t>1100000018</t>
  </si>
  <si>
    <t>GREAT AMERICA LEASING RECEIVAB Series 144A   5.280% 05/17/32</t>
  </si>
  <si>
    <t>L3CJ6J7LJ2DX62FTXD46</t>
  </si>
  <si>
    <t>42981C-AA-6</t>
  </si>
  <si>
    <t>1100000025</t>
  </si>
  <si>
    <t>KROGER CO   5.000% 09/15/34</t>
  </si>
  <si>
    <t>1100000029</t>
  </si>
  <si>
    <t>R6ZXK5P01NP6HXSY1S07</t>
  </si>
  <si>
    <t>Z</t>
  </si>
  <si>
    <t>ONEOK INC   4.750% 10/15/31</t>
  </si>
  <si>
    <t>ONEOK INC   5.050% 11/01/34</t>
  </si>
  <si>
    <t>1100000036</t>
  </si>
  <si>
    <t>549300LJXD867XMVE759</t>
  </si>
  <si>
    <t>1100000043</t>
  </si>
  <si>
    <t>1100000047</t>
  </si>
  <si>
    <t>1100000054</t>
  </si>
  <si>
    <t>1100000058</t>
  </si>
  <si>
    <t>BGW4MJ-SN-5</t>
  </si>
  <si>
    <t>1100000061</t>
  </si>
  <si>
    <t>1100000065</t>
  </si>
  <si>
    <t>1100000072</t>
  </si>
  <si>
    <t>65345Y-AA-0</t>
  </si>
  <si>
    <t>1100000076</t>
  </si>
  <si>
    <t>529900QI55ZLJVCMPA71</t>
  </si>
  <si>
    <t>VALE OVERSEAS LTD</t>
  </si>
  <si>
    <t>1100000083</t>
  </si>
  <si>
    <t>ANTOFAGASTA PLC</t>
  </si>
  <si>
    <t>CBQ FINANCE LTD   2.000% 05/12/26</t>
  </si>
  <si>
    <t>549300U3ZMUHC2JQLL56</t>
  </si>
  <si>
    <t>1100000090</t>
  </si>
  <si>
    <t>BECLE SAB DE CV</t>
  </si>
  <si>
    <t>254900IXHTV7LDSFQD65</t>
  </si>
  <si>
    <t>213800LXFHRRXIJRXW97</t>
  </si>
  <si>
    <t>1100000109</t>
  </si>
  <si>
    <t>HD HYUNDAI HEAVY INDUSTRIES CO HYUNDAI HEAVY INDUSTRIES CO LT   3.179% 03/28/27</t>
  </si>
  <si>
    <t>Y41760-AB-8</t>
  </si>
  <si>
    <t>254900ADE8GQHM5P2648</t>
  </si>
  <si>
    <t>Subtotal - Bonds - Parent, Subsidiaries and Affiliates</t>
  </si>
  <si>
    <t>Subtotal - Bonds - Unaffiliated Bank Loans</t>
  </si>
  <si>
    <t>Subtotal - Preferred Stocks - Parent, Subsidiaries and Affiliates Redeemable Preferred</t>
  </si>
  <si>
    <t>5529999999</t>
  </si>
  <si>
    <t>Subtotal - Common Stocks - Unit Investment Trusts - Designations Not Assigned by the SVO</t>
  </si>
  <si>
    <t>5920000000</t>
  </si>
  <si>
    <t>Total - Preferred and Common Stocks</t>
  </si>
  <si>
    <t>6009999999</t>
  </si>
  <si>
    <t>01026C-AC-5</t>
  </si>
  <si>
    <t>Arkansas</t>
  </si>
  <si>
    <t>Delaware</t>
  </si>
  <si>
    <t>BEACON CONTAINER FINANCE LLC I</t>
  </si>
  <si>
    <t>CCG RECEIVABLES TRUST CCG_20-1 Series 144A   1.840% 12/14/27</t>
  </si>
  <si>
    <t>12511J-AB-1</t>
  </si>
  <si>
    <t>40439H-AA-7</t>
  </si>
  <si>
    <t>40439H-AB-5</t>
  </si>
  <si>
    <t>HILTON GRAND VACATIONS TRUST H Series 144A   4.740% 01/25/37</t>
  </si>
  <si>
    <t>HILTON GRAND VACATIONS TRUST H Series 144A   3.540% 02/25/32</t>
  </si>
  <si>
    <t>HILTON GRAND VACATIONS TRUST H Series 144A   3.700% 02/25/32</t>
  </si>
  <si>
    <t>MVW OWNER TRUST MVWOT_21-1WA Series 144A   1.940% 01/22/41</t>
  </si>
  <si>
    <t>MVW OWNER TRUST MVWOT_22-2 Series 144A   6.550% 10/21/41</t>
  </si>
  <si>
    <t>IGJSJL3JD5P30I6NJZ34</t>
  </si>
  <si>
    <t>MVW OWNER TRUST MVWOT_23-1 Series 144A   6.540% 10/20/40</t>
  </si>
  <si>
    <t>NATIONAL HOCKEY LEAGUE   3.330% 08/10/24</t>
  </si>
  <si>
    <t>82650T-AA-5</t>
  </si>
  <si>
    <t>82650T-AB-3</t>
  </si>
  <si>
    <t>SONIC CAPITAL LLC SONIC_21-1A</t>
  </si>
  <si>
    <t>5493002789CX3L0CJP65</t>
  </si>
  <si>
    <t>AIR CANADA 2015-1 CLASS A PASS</t>
  </si>
  <si>
    <t>12481Q-AC-9</t>
  </si>
  <si>
    <t>1100000127</t>
  </si>
  <si>
    <t>1100000134</t>
  </si>
  <si>
    <t>1100000138</t>
  </si>
  <si>
    <t>HOFER FINANCIAL SERVICES GMBH   3.410% 07/25/24</t>
  </si>
  <si>
    <t>OMEGA LEASING NO 9 LTD</t>
  </si>
  <si>
    <t>Hawaii</t>
  </si>
  <si>
    <t>IL</t>
  </si>
  <si>
    <t>Indiana</t>
  </si>
  <si>
    <t>Minnesota</t>
  </si>
  <si>
    <t>NE</t>
  </si>
  <si>
    <t>Vermont</t>
  </si>
  <si>
    <t>Wyoming</t>
  </si>
  <si>
    <t>Puerto Rico</t>
  </si>
  <si>
    <t>SVOAdminSymbolSCDBond2020</t>
  </si>
  <si>
    <t>Statement</t>
  </si>
  <si>
    <t>01</t>
  </si>
  <si>
    <t>05</t>
  </si>
  <si>
    <t>Bonds - NAIC 6 (a)</t>
  </si>
  <si>
    <t>09</t>
  </si>
  <si>
    <t>Preferred Stock - NAIC 4</t>
  </si>
  <si>
    <t>12</t>
  </si>
  <si>
    <t>SI03 - SCDAPT1</t>
  </si>
  <si>
    <t xml:space="preserve">Investments Involving Related Parties </t>
  </si>
  <si>
    <t>ABU DHABI GOVT INTL ABU DHABI GOVT INTL   3.125% 05/03/26</t>
  </si>
  <si>
    <t>C</t>
  </si>
  <si>
    <t>988400052G1DUHESDM19</t>
  </si>
  <si>
    <t>BGW06D-AE-3</t>
  </si>
  <si>
    <t>JP MORGAN CHASE/JP MORGAN INTL</t>
  </si>
  <si>
    <t>MT</t>
  </si>
  <si>
    <t>254900G082ZFKTCR2Q75</t>
  </si>
  <si>
    <t>715638-EB-4</t>
  </si>
  <si>
    <t>5586006WD91QHB7J4X50</t>
  </si>
  <si>
    <t>Georgia</t>
  </si>
  <si>
    <t>ISRAEL ELECTRIC CORP LTD Series 144A   3.750% 02/22/32</t>
  </si>
  <si>
    <t>GRAND PARKWAY TRANSPORTATION C</t>
  </si>
  <si>
    <t>CITIGROUP GLOBAL MARKETS</t>
  </si>
  <si>
    <t>6SHGI4ZSSLCXXQSBB395</t>
  </si>
  <si>
    <t>29379V-CG-6</t>
  </si>
  <si>
    <t>49447B-AB-9</t>
  </si>
  <si>
    <t>NHL US FUNDING LP   4.910% 09/30/31</t>
  </si>
  <si>
    <t>718547-AY-8</t>
  </si>
  <si>
    <t>PRICOA GLOBAL FUND Series 144A   4.650% 08/27/31</t>
  </si>
  <si>
    <t>QUEST DIAGNOSTICS INCORPORATED</t>
  </si>
  <si>
    <t>78403D-BD-1</t>
  </si>
  <si>
    <t>USQ RAIL III LLC STEAM_24-1</t>
  </si>
  <si>
    <t>APA INFRASTRUCTURE LTD</t>
  </si>
  <si>
    <t>213800LBQA1Y9L22JB70</t>
  </si>
  <si>
    <t>1100000069</t>
  </si>
  <si>
    <t>VALE OVERSEAS LTD   6.125% 06/12/33</t>
  </si>
  <si>
    <t>NKE8SM6NMSKEFSVCR395</t>
  </si>
  <si>
    <t>WOODSIDE FIN LTD WOODSIDE FINANCE LTD   5.100% 09/12/34</t>
  </si>
  <si>
    <t>G0399B-AB-3</t>
  </si>
  <si>
    <t>213800MY6QVH4FVLD628</t>
  </si>
  <si>
    <t>1100000087</t>
  </si>
  <si>
    <t>213800UNJSVQFNUYYW03</t>
  </si>
  <si>
    <t>1100000094</t>
  </si>
  <si>
    <t>1100000098</t>
  </si>
  <si>
    <t>CODELCO INC</t>
  </si>
  <si>
    <t>CORPORACION NACIONAL DEL COBRE</t>
  </si>
  <si>
    <t>2019999999</t>
  </si>
  <si>
    <t>2509999997</t>
  </si>
  <si>
    <t>Total - Bonds - Part 5</t>
  </si>
  <si>
    <t>5319999999</t>
  </si>
  <si>
    <t>5710000000</t>
  </si>
  <si>
    <t>CONNECTICUT NATURAL GAS CORPOR CONNECTICUT NATURAL GAS   2.020% 12/15/30</t>
  </si>
  <si>
    <t>24703W-AE-9</t>
  </si>
  <si>
    <t>DELL EQUIPMENT FINANCE TRUST D</t>
  </si>
  <si>
    <t>26209X-AC-5</t>
  </si>
  <si>
    <t>43283G-AB-8</t>
  </si>
  <si>
    <t>HGVT_19-AA Series 144A   2.840% 07/25/33</t>
  </si>
  <si>
    <t>43285H-AA-6</t>
  </si>
  <si>
    <t>JACK IN THE BOX FUNDING LLC JA</t>
  </si>
  <si>
    <t>MVW OWNER TRUST MVWOT_23-1 Series 144A   4.930% 10/20/40</t>
  </si>
  <si>
    <t>665228-K@-0</t>
  </si>
  <si>
    <t>682680-AX-1</t>
  </si>
  <si>
    <t>69437@-AD-8</t>
  </si>
  <si>
    <t>SIERRA TIMESHARE RECEIVABLES F Series 144A   1.340% 11/20/37</t>
  </si>
  <si>
    <t>82652R-AB-5</t>
  </si>
  <si>
    <t>82652R-AC-3</t>
  </si>
  <si>
    <t>SONIC CAPITAL LLC SONIC_20-1A</t>
  </si>
  <si>
    <t>CLEANAWAY WASTE MANAGEMENT LTD   2.820% 02/11/28</t>
  </si>
  <si>
    <t>STONECASTLE SECURITIES LLC</t>
  </si>
  <si>
    <t>314890-AC-8</t>
  </si>
  <si>
    <t>FERGUSON FINANCE PLC Series 144A   4.250% 04/20/27</t>
  </si>
  <si>
    <t>GLOBAL SC FINANCE SRL SEACO_20 Series 144A   2.260% 11/19/40</t>
  </si>
  <si>
    <t>SEAPORT GROUP</t>
  </si>
  <si>
    <t>OCTAGON INVESTMENT PARTNERS XX</t>
  </si>
  <si>
    <t>87656X-B@-9</t>
  </si>
  <si>
    <t>88315L-AG-3</t>
  </si>
  <si>
    <t>HOFER FINANCIAL SERVICES GMBH</t>
  </si>
  <si>
    <t>NM</t>
  </si>
  <si>
    <t>OR</t>
  </si>
  <si>
    <t>RI</t>
  </si>
  <si>
    <t>VA</t>
  </si>
  <si>
    <t>Wisconsin</t>
  </si>
  <si>
    <t>Guam</t>
  </si>
  <si>
    <t>MP</t>
  </si>
  <si>
    <t>NAICDes2020</t>
  </si>
  <si>
    <t>SVOAdminSymbolSCDCS2020</t>
  </si>
  <si>
    <t>EMICO</t>
  </si>
  <si>
    <t xml:space="preserve">Book/Adjusted Carrying Value Beginning of Current Quarter </t>
  </si>
  <si>
    <t xml:space="preserve">Dispositions During Current Quarter </t>
  </si>
  <si>
    <t xml:space="preserve">Book/Adjusted Carrying Value December 31 Prior Year </t>
  </si>
  <si>
    <t>Total Preferred Stock</t>
  </si>
  <si>
    <t xml:space="preserve">Actual Cost </t>
  </si>
  <si>
    <t>912828-4V-9</t>
  </si>
  <si>
    <t>BGW3R4-QK-3</t>
  </si>
  <si>
    <t>SMALL &amp; MEDIUM BUSSINESS CORP</t>
  </si>
  <si>
    <t>P_2024_Q_NAIC_SCDPT4</t>
  </si>
  <si>
    <t>0300000003</t>
  </si>
  <si>
    <t>0300000007</t>
  </si>
  <si>
    <t>G</t>
  </si>
  <si>
    <t>0300000010</t>
  </si>
  <si>
    <t>715638-AP-7</t>
  </si>
  <si>
    <t>PERU THE REPUBLIC OF   8.750% 11/21/33</t>
  </si>
  <si>
    <t>71567R-AR-7</t>
  </si>
  <si>
    <t>0300000014</t>
  </si>
  <si>
    <t>ROMANIA (REPUBLIC OF) Series 144A   5.750% 03/24/35</t>
  </si>
  <si>
    <t>91087B-AK-6</t>
  </si>
  <si>
    <t>0300000021</t>
  </si>
  <si>
    <t>Barclays Bank PLC</t>
  </si>
  <si>
    <t>SAUDI ARABIA - KINGDOM OF</t>
  </si>
  <si>
    <t>254900QTESJKJ3P87J26</t>
  </si>
  <si>
    <t>RUWAIS POWER COMPANY PJSC</t>
  </si>
  <si>
    <t>0300000032</t>
  </si>
  <si>
    <t>549300T4HTQHRKLNE619</t>
  </si>
  <si>
    <t>B6Q2VFHD1797Q7NZ3E43</t>
  </si>
  <si>
    <t>549300JVQR4N1MMP3Q88</t>
  </si>
  <si>
    <t>CONNECTICUT LIGHT &amp; PWR CO CONNECTICUT LIGHT AND POWER CO   4.950% 08/15/34</t>
  </si>
  <si>
    <t>24422E-XX-2</t>
  </si>
  <si>
    <t>549300AINIIPOLYX2R63</t>
  </si>
  <si>
    <t>33767B-AF-6</t>
  </si>
  <si>
    <t>GREAT AMERICA LEASING RECEIVAB Series 144A   5.020% 05/15/31</t>
  </si>
  <si>
    <t>39154G-AF-3</t>
  </si>
  <si>
    <t>HEWLETT PACKARD ENTERPRISE CO</t>
  </si>
  <si>
    <t>IDEX CORP IDEX CORPORATION   4.950% 09/01/29</t>
  </si>
  <si>
    <t>GOLDMAN SACHS &amp; CO</t>
  </si>
  <si>
    <t>EF9UQIIO4KY2BWOK3P26</t>
  </si>
  <si>
    <t>KIMCO REALTY OP LLC   4.850% 03/01/35</t>
  </si>
  <si>
    <t>58769J-AX-5</t>
  </si>
  <si>
    <t>MERCEDES-BENZ FIN NA</t>
  </si>
  <si>
    <t>5493002F0SC4JTBU5137</t>
  </si>
  <si>
    <t>STRYKER CORPORATION</t>
  </si>
  <si>
    <t>WHISTLER PIPELINE LLC</t>
  </si>
  <si>
    <t>96337R-AB-8</t>
  </si>
  <si>
    <t>BANK OF NOVA SCOTIA SCOTIABAN   4.740% 11/10/32</t>
  </si>
  <si>
    <t>HSBC Bank Plc</t>
  </si>
  <si>
    <t>5493008KEVFYPMGTXO33</t>
  </si>
  <si>
    <t>29274F-AF-1</t>
  </si>
  <si>
    <t>69370R-AK-3</t>
  </si>
  <si>
    <t>549300F5XIFGNNW4CF72</t>
  </si>
  <si>
    <t>TJ88LXZZW5PWIN93ZC81</t>
  </si>
  <si>
    <t>88316A-AA-9</t>
  </si>
  <si>
    <t>TEXTAINER MARINE CONTAINERS VI</t>
  </si>
  <si>
    <t>GALAXY PIPELINE ASSETS BID CO</t>
  </si>
  <si>
    <t>52990010NH26VC32Q522</t>
  </si>
  <si>
    <t>EQUATE PETROCHEMICAL BV</t>
  </si>
  <si>
    <t>P4909L-AA-8</t>
  </si>
  <si>
    <t>PROMIGAS SA ESP   3.750% 10/16/29</t>
  </si>
  <si>
    <t>HD HYUNDAI HEAVY INDUSTRIES CO</t>
  </si>
  <si>
    <t>98840072S6T63E2V1291</t>
  </si>
  <si>
    <t>4319999999</t>
  </si>
  <si>
    <t>5729999999</t>
  </si>
  <si>
    <t>5810000000</t>
  </si>
  <si>
    <t>5989999999</t>
  </si>
  <si>
    <t>E05 - SCDPT4</t>
  </si>
  <si>
    <t>AMERICAN EXPRESS COMPANY   3.000% 10/30/24</t>
  </si>
  <si>
    <t>AMERICAN EXPRESS COMPANY</t>
  </si>
  <si>
    <t>CCG RECEIVABLES TRUST CCG_21-1 Series 144A   0.690% 06/14/27</t>
  </si>
  <si>
    <t>CLI FUNDING VI LLC CLIF_20-3A</t>
  </si>
  <si>
    <t>549300YX2GSZD7YG1R84</t>
  </si>
  <si>
    <t>24715@-AZ-7</t>
  </si>
  <si>
    <t>DELOITTE  LLP   5.320% 05/30/38</t>
  </si>
  <si>
    <t>26209X-AA-9</t>
  </si>
  <si>
    <t>DRIVEN BRANDS FUNDING LLC HONK Series 144A   3.237% 01/20/51</t>
  </si>
  <si>
    <t>DRIVEN BRANDS FUNDING LLC HONK Series 144A   7.393% 10/20/52</t>
  </si>
  <si>
    <t>1 - see NAIC Instructions</t>
  </si>
  <si>
    <t>50540R-AT-9</t>
  </si>
  <si>
    <t>LTRAN_15-1A   2.980% 01/15/45</t>
  </si>
  <si>
    <t>MVW OWNER TRUST MVWOT_19-2A Series 144A   2.440% 10/20/38</t>
  </si>
  <si>
    <t>MVW OWNER TRUST MVWOT_20-1A Series 144A   2.730% 10/20/37</t>
  </si>
  <si>
    <t>MVW OWNER TRUST MVWOT_21-2A</t>
  </si>
  <si>
    <t>55400K-AC-9</t>
  </si>
  <si>
    <t>MVW OWNER TRUST MVWOT_22-2</t>
  </si>
  <si>
    <t>Illinois</t>
  </si>
  <si>
    <t>PWC US GROUP LLP   3.200% 09/15/27</t>
  </si>
  <si>
    <t>73019#-AC-6</t>
  </si>
  <si>
    <t>PORTLAND GENERAL ELECTRIC COMP   2.100% 09/30/31</t>
  </si>
  <si>
    <t>ZXJ6Y2OSPZXIVGRILD15</t>
  </si>
  <si>
    <t>SONIC CAPITAL LLC SONIC_20-1A Series 144A   4.336% 01/20/50</t>
  </si>
  <si>
    <t>TAL ADVANTAGE LLC TAL_20-1A Series 144A   2.050% 09/20/45</t>
  </si>
  <si>
    <t>VANGUARD GROUP INC/THE THE VANGUARD GROUP INC   1.940% 08/22/30</t>
  </si>
  <si>
    <t>009090-AA-9</t>
  </si>
  <si>
    <t>12548M-BF-1</t>
  </si>
  <si>
    <t>184494-A*-3</t>
  </si>
  <si>
    <t>UBS GROUP AG Series 144A   4.751% 05/12/28</t>
  </si>
  <si>
    <t>Michigan</t>
  </si>
  <si>
    <t>New York</t>
  </si>
  <si>
    <t>NY</t>
  </si>
  <si>
    <t>VI</t>
  </si>
  <si>
    <t>Northern Mariana Islands</t>
  </si>
  <si>
    <t>Dollar</t>
  </si>
  <si>
    <t>Company</t>
  </si>
  <si>
    <t>Identifier</t>
  </si>
  <si>
    <t xml:space="preserve">Book/Adjusted Carrying Value End of Third Quarter </t>
  </si>
  <si>
    <t xml:space="preserve">NAIC 4 </t>
  </si>
  <si>
    <t>Bonds - NAIC 5 (a)</t>
  </si>
  <si>
    <t xml:space="preserve">Par Value </t>
  </si>
  <si>
    <t xml:space="preserve">Number of Shares of Stock </t>
  </si>
  <si>
    <t>SOCIETE GENERALE (SOGEFRPPHCM)</t>
  </si>
  <si>
    <t>ABU DHABI GOVT INTL</t>
  </si>
  <si>
    <t xml:space="preserve">Total Change in Book/ Adjusted Carrying Value (11 + 12 - 13) </t>
  </si>
  <si>
    <t>MORGAN STANLEY CO INC NEW YORK (MSNYUS33)</t>
  </si>
  <si>
    <t>BGW7AC-GC-3</t>
  </si>
  <si>
    <t>AMERICAN HONDA FINANCE CORPORA   2.150% 09/10/24</t>
  </si>
  <si>
    <t>MEXICO UNITED MEXICAN STATES MEXICO (UNITED MEXICAN STATES)   4.750% 04/27/32</t>
  </si>
  <si>
    <t>0300000018</t>
  </si>
  <si>
    <t>529900O4UGETQ9Q3AA63</t>
  </si>
  <si>
    <t>G29511-AC-9</t>
  </si>
  <si>
    <t>Santander US Capital Markets LLC</t>
  </si>
  <si>
    <t>0300000025</t>
  </si>
  <si>
    <t>0300000029</t>
  </si>
  <si>
    <t>0300000036</t>
  </si>
  <si>
    <t>X93622-GS-5</t>
  </si>
  <si>
    <t>PT FREEPORT INDONESIA FREEPORT INDONESIA PT   4.763% 04/14/27</t>
  </si>
  <si>
    <t>GRAND PARKWAY TRANSN CORP TEX</t>
  </si>
  <si>
    <t>AMERICAN HONDA FINANCE CORPORA</t>
  </si>
  <si>
    <t>02665W-FQ-9</t>
  </si>
  <si>
    <t>1100000004</t>
  </si>
  <si>
    <t>CCG RECEIVABLES TRUST CCG_24-1 Series 144A   5.080% 03/15/32</t>
  </si>
  <si>
    <t>1100000011</t>
  </si>
  <si>
    <t>FIRSTENERGY TRANSMISSION LLC Series 144A   4.550% 01/15/30</t>
  </si>
  <si>
    <t>1100000015</t>
  </si>
  <si>
    <t>HCA THE HEALTHCARE CO HCA INC   5.450% 09/15/34</t>
  </si>
  <si>
    <t>1100000022</t>
  </si>
  <si>
    <t>IDEX CORP</t>
  </si>
  <si>
    <t>461070-AV-6</t>
  </si>
  <si>
    <t>1100000033</t>
  </si>
  <si>
    <t>PECO ENERGY CO   4.800% 10/15/43</t>
  </si>
  <si>
    <t>1100000040</t>
  </si>
  <si>
    <t>TOYOTA MOTOR CREDIT CORP   4.550% 08/09/29</t>
  </si>
  <si>
    <t>2138005PCUTH59D4RJ83</t>
  </si>
  <si>
    <t>AKER BP ASA Series 144A   5.125% 10/01/34</t>
  </si>
  <si>
    <t>06738E-CU-7</t>
  </si>
  <si>
    <t>06738E-CV-5</t>
  </si>
  <si>
    <t>G7304Z-AY-9</t>
  </si>
  <si>
    <t>1100000102</t>
  </si>
  <si>
    <t>549300WA2HB7776CB324</t>
  </si>
  <si>
    <t>1100000106</t>
  </si>
  <si>
    <t>988400C2UFBF4B660C58</t>
  </si>
  <si>
    <t>1100000113</t>
  </si>
  <si>
    <t>RHB BANK BHD   1.658% 06/29/26</t>
  </si>
  <si>
    <t>4509999998</t>
  </si>
  <si>
    <t>5519999999</t>
  </si>
  <si>
    <t>5910000000</t>
  </si>
  <si>
    <t>03236X-AB-3</t>
  </si>
  <si>
    <t>S</t>
  </si>
  <si>
    <t>C90VT034M03BN29IRA40</t>
  </si>
  <si>
    <t>BXG RECEIVABLES NOTE TRUST BXG</t>
  </si>
  <si>
    <t>07359B-AA-5</t>
  </si>
  <si>
    <t>SYE</t>
  </si>
  <si>
    <t>COREBRIDGE FINANCIAL INC Series 144A   6.050% 09/15/33</t>
  </si>
  <si>
    <t>COX COMMUNICATIONS INC Series 144A   3.150% 08/15/24</t>
  </si>
  <si>
    <t>DB MASTER FINANCE LLC DNKN_21-</t>
  </si>
  <si>
    <t>MERCEDES-BENZ FIN NA   3.250% 08/01/24</t>
  </si>
  <si>
    <t>DELOITTE  LLP   3.460% 05/07/27</t>
  </si>
  <si>
    <t>GBX LEASING GBXL_22-1 Series 144A   2.870% 02/20/52</t>
  </si>
  <si>
    <t>HUMANA INC   3.700% 03/23/29</t>
  </si>
  <si>
    <t>466365-AE-3</t>
  </si>
  <si>
    <t>MVW OWNER TRUST MVWOT_21-2A Series 144A   2.230% 05/20/39</t>
  </si>
  <si>
    <t>MVW OWNER TRUST MVWOT_22-1 Series 144A   4.400% 11/21/39</t>
  </si>
  <si>
    <t>55400V-AC-5</t>
  </si>
  <si>
    <t>60081H-A@-7</t>
  </si>
  <si>
    <t>Z*</t>
  </si>
  <si>
    <t>RYDER SYSTEM INC</t>
  </si>
  <si>
    <t>SIERRA TIMESHARE RECEIVABLES F Series 144A   4.730% 06/20/40</t>
  </si>
  <si>
    <t>82652M-AB-6</t>
  </si>
  <si>
    <t>82652M-AC-4</t>
  </si>
  <si>
    <t>SIERRA TIMESHARE RECEIVABLES F Series 144A   1.790% 11/20/37</t>
  </si>
  <si>
    <t>TIF FUNDING II LLC TIF_20-1A Series 144A   2.090% 08/20/45</t>
  </si>
  <si>
    <t>WENDYS FUNDING LLC WEN_21-1A Series 144A   2.775% 06/15/51</t>
  </si>
  <si>
    <t>1100000120</t>
  </si>
  <si>
    <t>1100000124</t>
  </si>
  <si>
    <t>FERGUSON FINANCE PLC</t>
  </si>
  <si>
    <t>37959P-AC-1</t>
  </si>
  <si>
    <t>675711-AC-9</t>
  </si>
  <si>
    <t>1100000131</t>
  </si>
  <si>
    <t>4 - see NAIC Instructions</t>
  </si>
  <si>
    <t>CO</t>
  </si>
  <si>
    <t>IA</t>
  </si>
  <si>
    <t>MA</t>
  </si>
  <si>
    <t>New Hampshire</t>
  </si>
  <si>
    <t>UT</t>
  </si>
  <si>
    <t>Virginia</t>
  </si>
  <si>
    <t>WV</t>
  </si>
  <si>
    <t>Bonds - NAIC 4 (a)</t>
  </si>
  <si>
    <t>SCDAPT1</t>
  </si>
  <si>
    <t xml:space="preserve">Description </t>
  </si>
  <si>
    <t>BGW3NM-G0-2</t>
  </si>
  <si>
    <t>SMALL &amp; MEDIUM BUSSINESS CORP   2.125% 08/30/26</t>
  </si>
  <si>
    <t>ABU DHABI DEVELOPMENTAL HOLDIN Series 144A   4.375% 10/02/31</t>
  </si>
  <si>
    <t>GOLDMAN SACHS INTL LONDON (GSILGB2X)</t>
  </si>
  <si>
    <t>Goldman Sachs &amp; Co. LLC</t>
  </si>
  <si>
    <t>EIB SUKUK COMPANY LTD</t>
  </si>
  <si>
    <t>558600TU1PWGNLZ3XM88</t>
  </si>
  <si>
    <t>L15669-AA-9</t>
  </si>
  <si>
    <t>M6320U-CB-3</t>
  </si>
  <si>
    <t>QATAR PETROLEUM QATAR  ENERGY   1.375% 09/12/26</t>
  </si>
  <si>
    <t>CREDIT AGRICOLE CORP &amp; INV CALYON</t>
  </si>
  <si>
    <t>M8220V-AA-2</t>
  </si>
  <si>
    <t>Y3907G-BH-7</t>
  </si>
  <si>
    <t>9884003RVIY5SVDZFM51</t>
  </si>
  <si>
    <t>Citigroup Global Markets</t>
  </si>
  <si>
    <t>Subtotal - Bonds - All Other Governments</t>
  </si>
  <si>
    <t>Subtotal - Bonds - U.S. States, Territories and Possessions</t>
  </si>
  <si>
    <t>38611T-DL-8</t>
  </si>
  <si>
    <t>BUNGE LIMITED FINANCE CORPORAT</t>
  </si>
  <si>
    <t>CSX CORPORATION</t>
  </si>
  <si>
    <t>1100000008</t>
  </si>
  <si>
    <t>JOHN DEERE CAPITAL CORP</t>
  </si>
  <si>
    <t>FIRSTENERGY TRANSMISSION LLC</t>
  </si>
  <si>
    <t>GREAT AMERICA LEASING RECEIVAB</t>
  </si>
  <si>
    <t>1100000019</t>
  </si>
  <si>
    <t>IDAHO POWER COMPANY   5.200% 08/15/34</t>
  </si>
  <si>
    <t>1100000026</t>
  </si>
  <si>
    <t>KIMCO REALTY OP LLC</t>
  </si>
  <si>
    <t>OZ7UA8IXAIFILY2VZH07</t>
  </si>
  <si>
    <t xml:space="preserve">Disposal Date </t>
  </si>
  <si>
    <t>1100000037</t>
  </si>
  <si>
    <t>RVJMT2IZVVSKIRJJBH76</t>
  </si>
  <si>
    <t>PUBLIC SERVICE ENTERPRISE GROU PUBLIC SERVICE ENTERPRISE GROU   4.850% 08/01/34</t>
  </si>
  <si>
    <t>PUSS41EMO3E6XXNV3U28</t>
  </si>
  <si>
    <t>8MCWUBXQ0WE04KMXBX50</t>
  </si>
  <si>
    <t>776696-AJ-5</t>
  </si>
  <si>
    <t>1100000044</t>
  </si>
  <si>
    <t>SBA TOWER TRUST</t>
  </si>
  <si>
    <t>6297782 LLC Series 144A   5.026% 10/01/29</t>
  </si>
  <si>
    <t>1100000048</t>
  </si>
  <si>
    <t>LACLEDE GAS CO   5.150% 08/15/34</t>
  </si>
  <si>
    <t>STRYKER CORP STRYKER CORPORATION   4.625% 09/11/34</t>
  </si>
  <si>
    <t>89236T-MK-8</t>
  </si>
  <si>
    <t>1100000051</t>
  </si>
  <si>
    <t>1100000055</t>
  </si>
  <si>
    <t>SABIC CAPITAL II BV</t>
  </si>
  <si>
    <t>1100000059</t>
  </si>
  <si>
    <t>1100000062</t>
  </si>
  <si>
    <t>AUST &amp; NZ BANK GROUP</t>
  </si>
  <si>
    <t>1100000066</t>
  </si>
  <si>
    <t>BARCLAYS PLC   4.942% 09/10/30</t>
  </si>
  <si>
    <t>BARCLAYS PLC</t>
  </si>
  <si>
    <t>J.P. Morgan Securities LLC</t>
  </si>
  <si>
    <t>1100000073</t>
  </si>
  <si>
    <t>1100000080</t>
  </si>
  <si>
    <t>91911T-AR-4</t>
  </si>
  <si>
    <t>WHEDDJXMLB9XN5HV2E98</t>
  </si>
  <si>
    <t>BARCLAYS BANK</t>
  </si>
  <si>
    <t>1100000084</t>
  </si>
  <si>
    <t>GALAXY PIPELINE ASSETS BID CO GALAXY PIPELINE ASSETS BID CO   1.750% 09/30/27</t>
  </si>
  <si>
    <t>1100000091</t>
  </si>
  <si>
    <t>549300KIMRL45BWA5H76</t>
  </si>
  <si>
    <t>L7909C-AC-1</t>
  </si>
  <si>
    <t>DP WORLD LTD</t>
  </si>
  <si>
    <t>N30420-AA-6</t>
  </si>
  <si>
    <t>EMPRESA DE TRANSPORTE DE PASAJ EMPRESA DE TRANSPORTE DE PASAJ   3.650% 05/07/30</t>
  </si>
  <si>
    <t>INDUSTRIAS PENOLES SAB DE CV</t>
  </si>
  <si>
    <t>D - Nationality - Foreign, Currency - U.S.</t>
  </si>
  <si>
    <t>AFRICA FINANCE CORP</t>
  </si>
  <si>
    <t>Y4936S-DB-5</t>
  </si>
  <si>
    <t>PLDT INC   2.500% 01/23/31</t>
  </si>
  <si>
    <t>Total - Preferred Stocks - Part 3</t>
  </si>
  <si>
    <t>5929999999</t>
  </si>
  <si>
    <t xml:space="preserve">Consideration </t>
  </si>
  <si>
    <t>912828-2N-9</t>
  </si>
  <si>
    <t>Redemption      100.0000</t>
  </si>
  <si>
    <t>03740L-AF-9</t>
  </si>
  <si>
    <t>SERIES 144A</t>
  </si>
  <si>
    <t>12510K-AE-3</t>
  </si>
  <si>
    <t>CENTERPOINT ENERGY INC   2.500% 09/01/24</t>
  </si>
  <si>
    <t>ME</t>
  </si>
  <si>
    <t>LTRAN_15-1A</t>
  </si>
  <si>
    <t>MVW OWNER TRUST MVWOT_21-1WA Series 144A   1.440% 01/22/41</t>
  </si>
  <si>
    <t>55400V-AB-7</t>
  </si>
  <si>
    <t>MARLIN LEASING RECEIVABLES LLC Series 144A   5.020% 09/20/29</t>
  </si>
  <si>
    <t>MILLIKEN &amp; COMPANY</t>
  </si>
  <si>
    <t>NP SPE II LLC NPRL_17-1A</t>
  </si>
  <si>
    <t>NORTHERN ILLINOIS GAS COMPANY</t>
  </si>
  <si>
    <t>PNC EQUIPMENT FINANCE LLC</t>
  </si>
  <si>
    <t>SIERRA RECEIVABLES FUNDING CO Series 144A   1.950% 09/20/38</t>
  </si>
  <si>
    <t>TRUIST SECURITIES</t>
  </si>
  <si>
    <t>WENDYS FUNDING LLC WEN_19-1A Series 144A   3.783% 06/15/49</t>
  </si>
  <si>
    <t>WENDYS FUNDING LLC WEN_19-1A</t>
  </si>
  <si>
    <t>1100000117</t>
  </si>
  <si>
    <t>CIFC FUNDING LTD CIFC_15-1A</t>
  </si>
  <si>
    <t>37959P-AA-5</t>
  </si>
  <si>
    <t>1100000128</t>
  </si>
  <si>
    <t>50202*-AA-9</t>
  </si>
  <si>
    <t>LIDL US LLC</t>
  </si>
  <si>
    <t>50202*-AB-7</t>
  </si>
  <si>
    <t>1100000135</t>
  </si>
  <si>
    <t>UBS GROUP AG</t>
  </si>
  <si>
    <t>529900V4TY1WZE63LI22</t>
  </si>
  <si>
    <t>1100000139</t>
  </si>
  <si>
    <t>1100000142</t>
  </si>
  <si>
    <t>MI</t>
  </si>
  <si>
    <t>NJ</t>
  </si>
  <si>
    <t>SC</t>
  </si>
  <si>
    <t>Utah</t>
  </si>
  <si>
    <t>ScDForeign16</t>
  </si>
  <si>
    <t>Original</t>
  </si>
  <si>
    <t xml:space="preserve">Acquisitions During Current Quarter </t>
  </si>
  <si>
    <t>02</t>
  </si>
  <si>
    <t>Bonds - NAIC 3 (a)</t>
  </si>
  <si>
    <t>06</t>
  </si>
  <si>
    <t>Total Bonds</t>
  </si>
  <si>
    <t>Preferred Stock - NAIC 1</t>
  </si>
  <si>
    <t>Preferred Stock - NAIC 5</t>
  </si>
  <si>
    <t>13</t>
  </si>
  <si>
    <t xml:space="preserve">NAIC Designation Modifier </t>
  </si>
  <si>
    <t>D</t>
  </si>
  <si>
    <t>PHILIPPINE REPUBLIC OF MAJAPAHIT HOLDING BV   7.875% 06/29/37</t>
  </si>
  <si>
    <t>Jefferies LLC</t>
  </si>
  <si>
    <t>91087B-AR-1</t>
  </si>
  <si>
    <t>Deutsche Bank Securities Inc.</t>
  </si>
  <si>
    <t>EIB SUKUK COMPANY LTD EI SUKUK COMPANY LTD   1.827% 09/23/25</t>
  </si>
  <si>
    <t>UBS AG London</t>
  </si>
  <si>
    <t>GACI FIRST INVESTMENT CO</t>
  </si>
  <si>
    <t>Standard Chartered Bank, London</t>
  </si>
  <si>
    <t>RUWAIS POWER COMPANY PJSC RUWAIS POWER CO PJSC   6.000% 08/31/36</t>
  </si>
  <si>
    <t>549300KCFVCFTUJZYT59</t>
  </si>
  <si>
    <t>TNB GLOBAL VENTURES CAPITAL BH</t>
  </si>
  <si>
    <t>AMERICAN HONDA FINANCE CORPORA   4.400% 09/05/29</t>
  </si>
  <si>
    <t>120568-BF-6</t>
  </si>
  <si>
    <t>CCG RECEIVABLES TRUST CCG_24-1</t>
  </si>
  <si>
    <t>126408-HK-2</t>
  </si>
  <si>
    <t>17327C-AU-7</t>
  </si>
  <si>
    <t>549300O45IUXEDS1VZ32</t>
  </si>
  <si>
    <t>CONNECTICUT LIGHT &amp; PWR CO</t>
  </si>
  <si>
    <t>AXIS EQUIPMENT FINANCE RECEIVA</t>
  </si>
  <si>
    <t>JOHNSONVILLE AERODERIVATIVE CO</t>
  </si>
  <si>
    <t>6CPEOKI6OYJ13Q6O7870</t>
  </si>
  <si>
    <t>MASSMUTUAL GLOBAL FUNDING II Series 144A   4.350% 09/17/31</t>
  </si>
  <si>
    <t>MERCEDES-BENZ FIN NA Series 144A   5.125% 08/01/34</t>
  </si>
  <si>
    <t>PHILLIPS 66 CO   4.950% 03/15/35</t>
  </si>
  <si>
    <t>PUBLIC SERVICE ENTERPRISE GROU</t>
  </si>
  <si>
    <t>776696-AH-9</t>
  </si>
  <si>
    <t>00973R-AN-3</t>
  </si>
  <si>
    <t>AUST &amp; NZ BANK GROUP Series 144A   5.204% 09/30/35</t>
  </si>
  <si>
    <t>SANTANDER US CAPITAL MARKETS L</t>
  </si>
  <si>
    <t>RAS LAFFAN LIQUEFIED NATURAL G Series 144A   5.838% 09/30/27</t>
  </si>
  <si>
    <t>1100000077</t>
  </si>
  <si>
    <t>SUMITOMO MITSUI FIN GRP INC SUMITOMO MITSUI FINANCIAL GROU   5.316% 07/09/29</t>
  </si>
  <si>
    <t>CBQ FINANCE LTD</t>
  </si>
  <si>
    <t>G2802S-AK-3</t>
  </si>
  <si>
    <t>DIB SUKUK LTD</t>
  </si>
  <si>
    <t>1100000088</t>
  </si>
  <si>
    <t>GALAXY PIPELINE ASSETS BID CO   2.160% 03/31/34</t>
  </si>
  <si>
    <t>G6753Y-AA-2</t>
  </si>
  <si>
    <t>EIG PEARL HOLDINGS SARL</t>
  </si>
  <si>
    <t>1100000095</t>
  </si>
  <si>
    <t>ALPEK   3.250% 02/25/31</t>
  </si>
  <si>
    <t>CODELCO INC CORPORACION NACIONAL DEL COBRE   5.125% 02/02/33</t>
  </si>
  <si>
    <t>1100000099</t>
  </si>
  <si>
    <t>SOCIEDAD QUIMICA Y MINERA DE SOCIEDAD QUIMICA Y MINERA DE C   6.500% 11/07/33</t>
  </si>
  <si>
    <t>Y6074J-8Y-8</t>
  </si>
  <si>
    <t>1300000000</t>
  </si>
  <si>
    <t>1610000000</t>
  </si>
  <si>
    <t>2509999998</t>
  </si>
  <si>
    <t>Total - Bonds</t>
  </si>
  <si>
    <t>5719999999</t>
  </si>
  <si>
    <t>Total - Common Stocks - Part 3</t>
  </si>
  <si>
    <t>KS</t>
  </si>
  <si>
    <t>ARBYS FUNDING LLC ARBYS_20-1A</t>
  </si>
  <si>
    <t>05377R-DL-5</t>
  </si>
  <si>
    <t>05377R-DM-3</t>
  </si>
  <si>
    <t>BXG RECEIVABLES NOTE TRUST BXG Series 144A   4.610% 09/28/37</t>
  </si>
  <si>
    <t>CCG RECEIVABLES TRUST CCG_20-1</t>
  </si>
  <si>
    <t>CCG RECEIVABLES TRUST CCG_21-1 Series 144A   0.840% 06/14/27</t>
  </si>
  <si>
    <t>CCG RECEIVABLES TRUST CCG_22-1</t>
  </si>
  <si>
    <t>CNA FINANCIAL CORP   3.900% 05/01/29</t>
  </si>
  <si>
    <t>153609-L#-7</t>
  </si>
  <si>
    <t>5493004YEHAF1WJ41765</t>
  </si>
  <si>
    <t>PL</t>
  </si>
  <si>
    <t>HILTON GRAND VACATIONS TRUST H Series 144A   4.000% 02/25/32</t>
  </si>
  <si>
    <t>HGVT_19-AA Series 144A   2.340% 07/25/33</t>
  </si>
  <si>
    <t>JACK IN THE BOX FUNDING LLC JA Series 144A   4.136% 02/26/52</t>
  </si>
  <si>
    <t>55400D-AB-7</t>
  </si>
  <si>
    <t>MVW OWNER TRUST MVWOT_21-2A Series 144A   1.830% 05/20/39</t>
  </si>
  <si>
    <t>57119H-AC-4</t>
  </si>
  <si>
    <t>617446-8J-1</t>
  </si>
  <si>
    <t>PWC US GROUP LLP</t>
  </si>
  <si>
    <t>SIERRA TIMESHARE RECEIVABLES F Series 144A   5.040% 06/20/40</t>
  </si>
  <si>
    <t>SIERRA RECEIVABLES FUNDING COM Series 144A   2.320% 07/20/37</t>
  </si>
  <si>
    <t>TAL ADVANTAGE LLC TAL_20-1A</t>
  </si>
  <si>
    <t>89680H-AB-8</t>
  </si>
  <si>
    <t>TRITON CONTAINER FINANCE LLC T Series 144A   3.740% 09/20/45</t>
  </si>
  <si>
    <t>CBAM CLO MANAGEMENT CBAM_18-5A Series 144A   6.567% 04/17/31</t>
  </si>
  <si>
    <t>36320M-AL-2</t>
  </si>
  <si>
    <t>88315L-AL-2</t>
  </si>
  <si>
    <t>TEXTAINER MARINE CONTAINERS VI Series 144A   2.520% 02/20/46</t>
  </si>
  <si>
    <t>549300SZJ9VS8SGXAN81</t>
  </si>
  <si>
    <t>California</t>
  </si>
  <si>
    <t>OK</t>
  </si>
  <si>
    <t>South Dakota</t>
  </si>
  <si>
    <t>Washington</t>
  </si>
  <si>
    <t>Str12CharsExactly</t>
  </si>
  <si>
    <t>SI02 - SCDPT1B</t>
  </si>
  <si>
    <t>Bonds - NAIC 2 (a)</t>
  </si>
  <si>
    <t>7709999999</t>
  </si>
  <si>
    <t xml:space="preserve">Date Acquired </t>
  </si>
  <si>
    <t xml:space="preserve">NAIC Designation </t>
  </si>
  <si>
    <t xml:space="preserve">ISIN Identification </t>
  </si>
  <si>
    <t xml:space="preserve">Print - NAIC Designation, NAIC Designation Modifier and SVO Administrative Symbol </t>
  </si>
  <si>
    <t xml:space="preserve">Prior Year Book/Adjusted Carrying Value </t>
  </si>
  <si>
    <t>0300000004</t>
  </si>
  <si>
    <t>USN54360AD95</t>
  </si>
  <si>
    <t>ADNOC MURBAN RSC LTD</t>
  </si>
  <si>
    <t>PANAMA REP OF</t>
  </si>
  <si>
    <t>0300000011</t>
  </si>
  <si>
    <t>0300000015</t>
  </si>
  <si>
    <t>MAGYAR EXPORT IMPORT BANK ZRT   6.125% 12/04/27</t>
  </si>
  <si>
    <t>0300000022</t>
  </si>
  <si>
    <t>SAUDI ARABIA - KINGDOM OF   3.250% 10/26/26</t>
  </si>
  <si>
    <t>0300000033</t>
  </si>
  <si>
    <t>ROMANIA (REPUBLIC OF)   3.625% 03/27/32</t>
  </si>
  <si>
    <t>ROMANIA (REPUBLIC OF)   7.125% 01/17/33</t>
  </si>
  <si>
    <t>DUA CAPITAL LTD</t>
  </si>
  <si>
    <t>0300000040</t>
  </si>
  <si>
    <t>02665W-FL-0</t>
  </si>
  <si>
    <t>BMW US CAPITAL LLC Series 144A   4.850% 08/13/31</t>
  </si>
  <si>
    <t>GENUINE PARTS CO</t>
  </si>
  <si>
    <t>39154G-AD-8</t>
  </si>
  <si>
    <t>45138L-BK-8</t>
  </si>
  <si>
    <t>INTERSTATE POWER &amp; LIGHT CO</t>
  </si>
  <si>
    <t>682680-CC-5</t>
  </si>
  <si>
    <t>682680-CD-3</t>
  </si>
  <si>
    <t>682680-CE-1</t>
  </si>
  <si>
    <t>MESIROW &amp; COMPANY</t>
  </si>
  <si>
    <t>TORONTO DOMINION</t>
  </si>
  <si>
    <t>VIRGINIA ELECTRIC AND POWER VIRGINIA ELECTRIC AND POWER CO   5.050% 08/15/34</t>
  </si>
  <si>
    <t>80281L-AU-9</t>
  </si>
  <si>
    <t>TOTAL CAPITAL SA</t>
  </si>
  <si>
    <t>WOODSIDE FINANCE LTD</t>
  </si>
  <si>
    <t>L2848U-AB-8</t>
  </si>
  <si>
    <t>M0152V-AT-0</t>
  </si>
  <si>
    <t>EQUATE PETROCHEMICAL BV   4.250% 11/03/26</t>
  </si>
  <si>
    <t>P01703-AD-2</t>
  </si>
  <si>
    <t>529900JY55CZKMJLCE09</t>
  </si>
  <si>
    <t>P3143N-BQ-6</t>
  </si>
  <si>
    <t>P3143N-BT-0</t>
  </si>
  <si>
    <t>988400CAR8W9URQLGF30</t>
  </si>
  <si>
    <t>KOREAN AIR LINES CO LTD   4.750% 09/23/25</t>
  </si>
  <si>
    <t>HSBC Singapore</t>
  </si>
  <si>
    <t>Australia and New Zealand Banking Group</t>
  </si>
  <si>
    <t>1109999999</t>
  </si>
  <si>
    <t>Subtotal - Common Stocks - Closed-End Funds - Designations Assigned by the SVO</t>
  </si>
  <si>
    <t>5819999999</t>
  </si>
  <si>
    <t xml:space="preserve">Current Year's (Amortization)/Accretion </t>
  </si>
  <si>
    <t xml:space="preserve">Book/Adjusted Carrying Value at Disposal Date </t>
  </si>
  <si>
    <t>Alaska</t>
  </si>
  <si>
    <t>Paydown</t>
  </si>
  <si>
    <t>05552J-AA-7</t>
  </si>
  <si>
    <t>BXG RECEIVABLES NOTE TRUST BXG Series 144A   4.120% 09/28/37</t>
  </si>
  <si>
    <t>CENTERPOINT ENERGY INC</t>
  </si>
  <si>
    <t>DELL EQUIPMENT FINANCE TRUST D Series 144A   2.940% 08/23/27</t>
  </si>
  <si>
    <t>DELL EQUIPMENT FINANCE TRUST D Series 144A   3.330% 01/24/28</t>
  </si>
  <si>
    <t>254687-FK-7</t>
  </si>
  <si>
    <t>DRIVEN BRANDS FUNDING LLC HONK</t>
  </si>
  <si>
    <t>26209X-AF-8</t>
  </si>
  <si>
    <t>FORD CREDIT AUTO LEASE TRUST F</t>
  </si>
  <si>
    <t>36266F-AF-6</t>
  </si>
  <si>
    <t>55400D-AA-9</t>
  </si>
  <si>
    <t>55400U-AA-1</t>
  </si>
  <si>
    <t>MVW OWNER TRUST MVWOT_22-2 Series 144A   7.620% 10/21/41</t>
  </si>
  <si>
    <t>MVW OWNER TRUST MVWOT_23-1</t>
  </si>
  <si>
    <t>62946A-AC-8</t>
  </si>
  <si>
    <t>SIERRA TIMESHARE RECEIVABLES F</t>
  </si>
  <si>
    <t>TIF FUNDING II LLC TIF_21-1A Series 144A   1.650% 02/20/46</t>
  </si>
  <si>
    <t>88315L-AE-8</t>
  </si>
  <si>
    <t>TEXTAINER MARINE CONTAINERS LT</t>
  </si>
  <si>
    <t>TRITON CONTAINER FINANCE LLC T</t>
  </si>
  <si>
    <t>AIR CANADA 2015-1 CLASS A PASS SERIES 144A   3.600% 03/15/27</t>
  </si>
  <si>
    <t>FORTIS INC</t>
  </si>
  <si>
    <t>902613-AP-3</t>
  </si>
  <si>
    <t>YE</t>
  </si>
  <si>
    <t>DE</t>
  </si>
  <si>
    <t>NV</t>
  </si>
  <si>
    <t xml:space="preserve">NAIC 3 </t>
  </si>
  <si>
    <t>(a) Book/Adjusted Carrying Value column for the end of the current reporting period includes the following amount of short-term and cash equivalent bonds by NAIC designation:</t>
  </si>
  <si>
    <t>Schedule DA - Part 1 - Short-Term Investments</t>
  </si>
  <si>
    <t>-</t>
  </si>
  <si>
    <t>0109999999</t>
  </si>
  <si>
    <t>Subtotal - Bonds - U.S. Governments</t>
  </si>
  <si>
    <t>00723L-2B-4</t>
  </si>
  <si>
    <t>BANK GOSPODARSTWA KRAJOWEGO Series 144A   5.750% 07/09/34</t>
  </si>
  <si>
    <t>0300000008</t>
  </si>
  <si>
    <t>715638-AU-6</t>
  </si>
  <si>
    <t>77586R-AV-2</t>
  </si>
  <si>
    <t>0300000019</t>
  </si>
  <si>
    <t>0300000026</t>
  </si>
  <si>
    <t>X5S5VD-BM-0</t>
  </si>
  <si>
    <t>0300000037</t>
  </si>
  <si>
    <t>1100000001</t>
  </si>
  <si>
    <t>05565E-CS-2</t>
  </si>
  <si>
    <t>1100000005</t>
  </si>
  <si>
    <t>J.P. MORGAN SECURITIES INC</t>
  </si>
  <si>
    <t>12515P-AD-9</t>
  </si>
  <si>
    <t>1100000012</t>
  </si>
  <si>
    <t>5493004LGN656HWLDA30</t>
  </si>
  <si>
    <t>33767B-AE-9</t>
  </si>
  <si>
    <t>1100000016</t>
  </si>
  <si>
    <t>372460-AF-2</t>
  </si>
  <si>
    <t>549300BX44RGX6ANDV88</t>
  </si>
  <si>
    <t>1100000023</t>
  </si>
  <si>
    <t>KROGER CO</t>
  </si>
  <si>
    <t>1100000030</t>
  </si>
  <si>
    <t>0O4KBQCJZX82UKGCBV73</t>
  </si>
  <si>
    <t>1100000041</t>
  </si>
  <si>
    <t>ROPER IND INC</t>
  </si>
  <si>
    <t>APA INFRASTRUCTURE LTD Series 144A   5.125% 09/16/34</t>
  </si>
  <si>
    <t>ARES CLO LTD ARES_24-ALF7</t>
  </si>
  <si>
    <t>05964H-BG-9</t>
  </si>
  <si>
    <t>26254C-AS-0</t>
  </si>
  <si>
    <t>DRYDEN SENIOR LOAN FUND DRSLF_ Series 144A   7.101% 10/15/37</t>
  </si>
  <si>
    <t>DRYDEN SENIOR LOAN FUND DRSLF_</t>
  </si>
  <si>
    <t>254900V9UGCG42YQ6848</t>
  </si>
  <si>
    <t>980236-AR-4</t>
  </si>
  <si>
    <t>WOODSIDE FIN LTD</t>
  </si>
  <si>
    <t>RAIZEN FUELS FINANCE SA</t>
  </si>
  <si>
    <t>P3143N-BP-8</t>
  </si>
  <si>
    <t>1100000103</t>
  </si>
  <si>
    <t>P60694-AF-6</t>
  </si>
  <si>
    <t>SOCIEDAD QUIMICA Y MINERA DE C</t>
  </si>
  <si>
    <t>1100000107</t>
  </si>
  <si>
    <t>1100000110</t>
  </si>
  <si>
    <t>1100000114</t>
  </si>
  <si>
    <t>1500000000</t>
  </si>
  <si>
    <t>Subtotal - Preferred Stocks - Parent, Subsidiaries and Affiliates Perpetual Preferred</t>
  </si>
  <si>
    <t>4509999999</t>
  </si>
  <si>
    <t>5020000000</t>
  </si>
  <si>
    <t>Subtotal - Common Stocks - Industrial and Miscellaneous (Unaffiliated) Other</t>
  </si>
  <si>
    <t>5919999999</t>
  </si>
  <si>
    <t>Subtotal - Common Stocks - Parent, Subsidiaries and Affiliates Publicly Traded</t>
  </si>
  <si>
    <t xml:space="preserve">Foreign Exchange Gain (Loss) on Disposal </t>
  </si>
  <si>
    <t>BBVA USA   2.500% 08/27/24</t>
  </si>
  <si>
    <t>15189T-AW-7</t>
  </si>
  <si>
    <t>DB MASTER FINANCE LLC DNKN_21- Series 144A   2.493% 11/20/51</t>
  </si>
  <si>
    <t>361528-AA-0</t>
  </si>
  <si>
    <t>GM FINANCIAL AUTOMOBILE LEASIN GM FINANCIAL AUTOMOBILE LEASIN   4.020% 05/20/26</t>
  </si>
  <si>
    <t>GM FINANCIAL AUTOMOBILE LEASIN</t>
  </si>
  <si>
    <t>HGVT_19-AA Series 144A   2.540% 07/25/33</t>
  </si>
  <si>
    <t>55389T-AB-7</t>
  </si>
  <si>
    <t>55389T-AC-5</t>
  </si>
  <si>
    <t>MVW OWNER TRUST MVWOT_19-2A Series 144A   2.220% 10/20/38</t>
  </si>
  <si>
    <t>MVW OWNER TRUST MVWOT_20-1A</t>
  </si>
  <si>
    <t>MVW OWNER TRUST MVWOT_22-1 Series 144A   4.150% 11/21/39</t>
  </si>
  <si>
    <t>549300JQQA6MQ4OJP259</t>
  </si>
  <si>
    <t>63636#-AA-4</t>
  </si>
  <si>
    <t>IF</t>
  </si>
  <si>
    <t>83546D-AQ-1</t>
  </si>
  <si>
    <t>872480-AE-8</t>
  </si>
  <si>
    <t>TRUIST FINANCIAL CORP   4.123% 06/06/28</t>
  </si>
  <si>
    <t>95058X-AG-3</t>
  </si>
  <si>
    <t>1100000121</t>
  </si>
  <si>
    <t>CLEANAWAY WASTE MANAGEMENT LTD</t>
  </si>
  <si>
    <t>1100000132</t>
  </si>
  <si>
    <t>TATE &amp; LYLE INTL FIN PLC TATE &amp; LYLE INTERNATIONAL FINA   3.310% 11/19/29</t>
  </si>
  <si>
    <t>TEXTAINER MARINE CONTAINERS VI Series 144A   1.680% 02/20/46</t>
  </si>
  <si>
    <t>RTIF</t>
  </si>
  <si>
    <t>AR</t>
  </si>
  <si>
    <t>Colorado</t>
  </si>
  <si>
    <t>Florida</t>
  </si>
  <si>
    <t>HI</t>
  </si>
  <si>
    <t>LA</t>
  </si>
  <si>
    <t>Maryland</t>
  </si>
  <si>
    <t>TX</t>
  </si>
  <si>
    <t>States12</t>
  </si>
  <si>
    <t>STATEMENT AS OF SEPTEMBER 30, 2024 OF THE ENACT MORTGAGE INSURANCE CORPORATION</t>
  </si>
  <si>
    <t>Bonds - NAIC 1 (a)</t>
  </si>
  <si>
    <t>Total Bonds &amp; Preferred Stock</t>
  </si>
  <si>
    <t xml:space="preserve">Issuer </t>
  </si>
  <si>
    <t>0100000001</t>
  </si>
  <si>
    <t>259400BCOV9JJIGLYF05</t>
  </si>
  <si>
    <t>MEXICO UNITED MEXICAN STATES MEXICO (UNITED MEXICAN STATES)   6.000% 05/07/36</t>
  </si>
  <si>
    <t>549300IIDFP0RTSSG071</t>
  </si>
  <si>
    <t>EI SUKUK COMPANY LTD</t>
  </si>
  <si>
    <t>ABU DHABI PORTS COMPANY PJSC   2.500% 05/06/31</t>
  </si>
  <si>
    <t>254900JW7GE35YNJGJ55</t>
  </si>
  <si>
    <t>M6320U-CG-2</t>
  </si>
  <si>
    <t>RUWAIS POWER CO PJSC</t>
  </si>
  <si>
    <t>X7360W-CQ-3</t>
  </si>
  <si>
    <t>Y210D1-AB-7</t>
  </si>
  <si>
    <t>0500000000</t>
  </si>
  <si>
    <t>Subtotal - Bonds - U.S. Political Subdivisions of States, Territories and Possessions</t>
  </si>
  <si>
    <t>BUNGE LIMITED FINANCE CORP BUNGE LIMITED FINANCE CORPORAT   4.650% 09/17/34</t>
  </si>
  <si>
    <t>SMBC NIKKO SECURITIES AI</t>
  </si>
  <si>
    <t>1100000009</t>
  </si>
  <si>
    <t>MIZUHO SECURITIES</t>
  </si>
  <si>
    <t>45167R-AJ-3</t>
  </si>
  <si>
    <t>INTERSTATE POWER &amp; LIGHT CO   4.950% 09/30/34</t>
  </si>
  <si>
    <t>1100000027</t>
  </si>
  <si>
    <t>50540R-BA-9</t>
  </si>
  <si>
    <t>LABORATORY CORPORATION OF LABORATORY CORPORATION OF AMER   4.550% 04/01/32</t>
  </si>
  <si>
    <t>62927@-AM-0</t>
  </si>
  <si>
    <t xml:space="preserve">Bond Interest/ Stock Dividends Received During Year </t>
  </si>
  <si>
    <t>1100000034</t>
  </si>
  <si>
    <t>1100000038</t>
  </si>
  <si>
    <t>74834L-BG-4</t>
  </si>
  <si>
    <t>QUEST DIAGNOSTICS INC QUEST DIAGNOSTICS INCORPORATED   5.000% 12/15/34</t>
  </si>
  <si>
    <t>ROPER IND INC   4.750% 02/15/32</t>
  </si>
  <si>
    <t>1100000045</t>
  </si>
  <si>
    <t>6297782 LLC Series 144A   5.584% 10/01/34</t>
  </si>
  <si>
    <t>SONOCO PRODUCTS COMPANY   5.000% 09/01/34</t>
  </si>
  <si>
    <t>GKOMIK4RDJGHEF0VNP11</t>
  </si>
  <si>
    <t>1100000049</t>
  </si>
  <si>
    <t>STRYKER CORP</t>
  </si>
  <si>
    <t>UNITED AIRLINES INC CLASS A PA</t>
  </si>
  <si>
    <t>1100000052</t>
  </si>
  <si>
    <t>927804-GR-9</t>
  </si>
  <si>
    <t>549300NG57SGLTNW5C85</t>
  </si>
  <si>
    <t>1100000056</t>
  </si>
  <si>
    <t>WIPRO IT SERVICES LLC</t>
  </si>
  <si>
    <t>XS1890684761</t>
  </si>
  <si>
    <t>APIDOS CLO APID_22-41</t>
  </si>
  <si>
    <t>1100000063</t>
  </si>
  <si>
    <t>FIEMEX ENERGIA - BANCO ACTINVE Series 144A   7.250% 01/31/41</t>
  </si>
  <si>
    <t>1100000067</t>
  </si>
  <si>
    <t>COCA-COLA FEMSA SAB DE CV</t>
  </si>
  <si>
    <t>NOMURA SECURITIES</t>
  </si>
  <si>
    <t>1100000070</t>
  </si>
  <si>
    <t>ENERSIS SA   4.000% 10/25/26</t>
  </si>
  <si>
    <t>WOCMU6HCI0OJWNPRZS33</t>
  </si>
  <si>
    <t>GREENSAIF PIPELINES BIDCO SA R Series 144A   5.853% 02/23/36</t>
  </si>
  <si>
    <t>GREENSAIF PIPELINES BIDCO SA R</t>
  </si>
  <si>
    <t>1100000074</t>
  </si>
  <si>
    <t>1100000081</t>
  </si>
  <si>
    <t>1100000085</t>
  </si>
  <si>
    <t>549300L82YB0C6JQIC26</t>
  </si>
  <si>
    <t>QIB SUKUK LTD</t>
  </si>
  <si>
    <t>1100000092</t>
  </si>
  <si>
    <t>ABU DHABI NATIONAL ENERGY CO</t>
  </si>
  <si>
    <t>M2851H-AA-2</t>
  </si>
  <si>
    <t>Nomura International PLC</t>
  </si>
  <si>
    <t>ALPEK</t>
  </si>
  <si>
    <t>CODELCO INC CORPORACION NACIONAL DEL COBRE   5.950% 01/08/34</t>
  </si>
  <si>
    <t>Barclays Capital Inc</t>
  </si>
  <si>
    <t>GNL Quintero</t>
  </si>
  <si>
    <t>AFRICA FINANCE CORP   2.900% 07/21/31</t>
  </si>
  <si>
    <t>KOREAN AIR LINES CO LTD</t>
  </si>
  <si>
    <t>PLDT INC</t>
  </si>
  <si>
    <t>1309999999</t>
  </si>
  <si>
    <t>1619999999</t>
  </si>
  <si>
    <t>4020000000</t>
  </si>
  <si>
    <t>Alabama</t>
  </si>
  <si>
    <t>02665W-DD-0</t>
  </si>
  <si>
    <t>AON CORP / AON GLOBAL HOLDINGS   5.000% 09/12/32</t>
  </si>
  <si>
    <t>12434K-AA-4</t>
  </si>
  <si>
    <t>12434K-AB-2</t>
  </si>
  <si>
    <t>12563L-AN-7</t>
  </si>
  <si>
    <t>CLI FUNDING VI LLC CLIF_20-3A   2.070% 10/18/45</t>
  </si>
  <si>
    <t>CENTRAL HUDSON GAS &amp; ELEC</t>
  </si>
  <si>
    <t>A - Nationality - Canadian, Issued in - Canada, Currency - U.S.</t>
  </si>
  <si>
    <t>FORD CREDIT AUTO LEASE TRUST</t>
  </si>
  <si>
    <t>43283G-AA-0</t>
  </si>
  <si>
    <t>43284B-AB-8</t>
  </si>
  <si>
    <t>43284B-AC-6</t>
  </si>
  <si>
    <t>LABORATORY CORPORATION OF LABORATORY CORPORATION OF AMER   3.250% 09/01/24</t>
  </si>
  <si>
    <t>MVW OWNER TRUST MVWOT_19-1A Series 144A   3.000% 11/20/36</t>
  </si>
  <si>
    <t>MVW OWNER TRUST MVWOT_19-1A Series 144A   3.330% 11/20/36</t>
  </si>
  <si>
    <t>579780-AM-9</t>
  </si>
  <si>
    <t>61747Y-ER-2</t>
  </si>
  <si>
    <t>69437@-AC-0</t>
  </si>
  <si>
    <t>SIERRA RECEIVABLES FUNDING CO Series 144A   6.320% 07/20/39</t>
  </si>
  <si>
    <t>83546D-AJ-7</t>
  </si>
  <si>
    <t>SONIC CAPITAL LLC SONIC_21-1A Series 144A   2.636% 08/20/51</t>
  </si>
  <si>
    <t>TRITON CONTAINER FINANCE LLC T Series 144A   2.110% 09/20/45</t>
  </si>
  <si>
    <t>549300DRQQI75D2JP341</t>
  </si>
  <si>
    <t>1100000118</t>
  </si>
  <si>
    <t>CBAM CLO MANAGEMENT CBAM_18-5A</t>
  </si>
  <si>
    <t>1100000125</t>
  </si>
  <si>
    <t>1100000129</t>
  </si>
  <si>
    <t>1100000136</t>
  </si>
  <si>
    <t>G6764#-AA-0</t>
  </si>
  <si>
    <t>OMEGA LEASING NO 9 LTD OMEGA LEASING (NO. 9) LIMITED   2.400% 10/12/26</t>
  </si>
  <si>
    <t>Total - Preferred Stocks - Part 4</t>
  </si>
  <si>
    <t>RTS</t>
  </si>
  <si>
    <t>3 - see NAIC Instructions</t>
  </si>
  <si>
    <t>AZ</t>
  </si>
  <si>
    <t>CT</t>
  </si>
  <si>
    <t>District of Columbia</t>
  </si>
  <si>
    <t>IN</t>
  </si>
  <si>
    <t>Maine</t>
  </si>
  <si>
    <t>North Carolina</t>
  </si>
  <si>
    <t>NC</t>
  </si>
  <si>
    <t>OH</t>
  </si>
  <si>
    <t>PA</t>
  </si>
  <si>
    <t>South Carolina</t>
  </si>
  <si>
    <t>SD</t>
  </si>
  <si>
    <t>West Virginia</t>
  </si>
  <si>
    <t>UserCusip</t>
  </si>
  <si>
    <t>Schedule D - Part 1B - Bonds and Preferred Stock by NAIC Designation</t>
  </si>
  <si>
    <t xml:space="preserve">Book/Adjusted Carrying Value End of First Quarter </t>
  </si>
  <si>
    <t xml:space="preserve">Book/Adjusted Carrying Value End of Second Quarter </t>
  </si>
  <si>
    <t>03</t>
  </si>
  <si>
    <t>07</t>
  </si>
  <si>
    <t>Preferred Stock - NAIC 2</t>
  </si>
  <si>
    <t>10</t>
  </si>
  <si>
    <t>Preferred Stock - NAIC 6</t>
  </si>
  <si>
    <t>14</t>
  </si>
  <si>
    <t>Schedule D - Part 3 - Long-Term Bonds and Stocks Acquired</t>
  </si>
  <si>
    <t xml:space="preserve">Foreign </t>
  </si>
  <si>
    <t xml:space="preserve">LEI </t>
  </si>
  <si>
    <t>A</t>
  </si>
  <si>
    <t>6 - see NAIC Instructions</t>
  </si>
  <si>
    <t>C - Nationality - Foreign, Issued in - U.S, Currency - U.S.</t>
  </si>
  <si>
    <t>XS1402929746</t>
  </si>
  <si>
    <t>XS2756521303</t>
  </si>
  <si>
    <t>Citigroup Global Markets Limited</t>
  </si>
  <si>
    <t>ISRAEL ELECTRIC CORP LTD</t>
  </si>
  <si>
    <t>BofA Securities, Inc.</t>
  </si>
  <si>
    <t>Deutsche Bank AG London</t>
  </si>
  <si>
    <t>Goldman Sachs International</t>
  </si>
  <si>
    <t>MEXICO UNITED MEXICAN STATES</t>
  </si>
  <si>
    <t>MEXICO (UNITED MEXICAN STATES)</t>
  </si>
  <si>
    <t>G3705Q-AJ-6</t>
  </si>
  <si>
    <t>QNB FINANCE LTD   1.625% 09/22/25</t>
  </si>
  <si>
    <t>CHILE ELECTRICITY LUX MPC SARL</t>
  </si>
  <si>
    <t>ABU DHABI PORTS COMPANY PJSC</t>
  </si>
  <si>
    <t>M60170-AW-3</t>
  </si>
  <si>
    <t>SAUDI ARABIA - KINGDOM OF   4.875% 07/18/33</t>
  </si>
  <si>
    <t>HUNGARY REPUB OF   5.500% 03/26/36</t>
  </si>
  <si>
    <t>0309999999</t>
  </si>
  <si>
    <t>BMW US CAPITAL LLC</t>
  </si>
  <si>
    <t>COREBRIDGE FINANCIAL INC</t>
  </si>
  <si>
    <t>224044-CU-9</t>
  </si>
  <si>
    <t>404121-AK-1</t>
  </si>
  <si>
    <t>HEWLETT PACKARD ENTERPRISE CO   5.000% 10/15/34</t>
  </si>
  <si>
    <t>JOHNSONVILLE AERODERIVATIVE CO JOHNSONVILLE AERODERIVATIVE CO   5.078% 10/01/54</t>
  </si>
  <si>
    <t>LABORATORY CORPORATION OF AMER</t>
  </si>
  <si>
    <t>NHL US FUNDING LP</t>
  </si>
  <si>
    <t>PECO ENERGY CO</t>
  </si>
  <si>
    <t>ROCHE HOLDINGS INC</t>
  </si>
  <si>
    <t>VIRGINIA ELECTRIC AND POWER</t>
  </si>
  <si>
    <t>96337R-AA-0</t>
  </si>
  <si>
    <t>WHISTLER PIPELINE LLC Series 144A   5.400% 09/30/29</t>
  </si>
  <si>
    <t>Soc Gen</t>
  </si>
  <si>
    <t>BANCO SANTANDER SA   5.439% 07/15/31</t>
  </si>
  <si>
    <t>05974E-AA-8</t>
  </si>
  <si>
    <t>39541E-AD-5</t>
  </si>
  <si>
    <t>SOCIEDAD QUIMICA Y MINERA DE Series 144A   5.500% 09/10/34</t>
  </si>
  <si>
    <t>SUMITOMO MITSUI FIN GRP INC</t>
  </si>
  <si>
    <t>1100000078</t>
  </si>
  <si>
    <t>MUFG Securities EMEA PLC</t>
  </si>
  <si>
    <t>1100000089</t>
  </si>
  <si>
    <t>DP WORLD LTD   6.850% 07/02/37</t>
  </si>
  <si>
    <t>1100000096</t>
  </si>
  <si>
    <t>P37466-AR-3</t>
  </si>
  <si>
    <t>P8718A-AP-1</t>
  </si>
  <si>
    <t>P9367R-AG-6</t>
  </si>
  <si>
    <t>IOI INVESTMENT</t>
  </si>
  <si>
    <t>Total - Bonds - Part 3</t>
  </si>
  <si>
    <t>2509999999</t>
  </si>
  <si>
    <t>Subtotal - Common Stocks - Closed-End Funds - Designations Not Assigned by the SVO</t>
  </si>
  <si>
    <t>Subtotal - Common Stocks - Parent, Subsidiaries and Affiliates Other</t>
  </si>
  <si>
    <t>Schedule D - Part 4 - Long-Term Bonds and Stocks Sold, Redeemed or Otherwise Disposed Of</t>
  </si>
  <si>
    <t>12510K-AG-8</t>
  </si>
  <si>
    <t>CONNECTICUT NATURAL GAS CORPOR</t>
  </si>
  <si>
    <t>CONNECTICUT NATURAL GAS</t>
  </si>
  <si>
    <t>24715@-AT-1</t>
  </si>
  <si>
    <t>DUKE ENERGY CORP</t>
  </si>
  <si>
    <t>34528L-AG-0</t>
  </si>
  <si>
    <t>GBX LEASING GBXL_22-1</t>
  </si>
  <si>
    <t>HUMANA INC</t>
  </si>
  <si>
    <t>55400K-AB-1</t>
  </si>
  <si>
    <t>NATIONAL HOCKEY LEAGUE</t>
  </si>
  <si>
    <t>Iowa</t>
  </si>
  <si>
    <t>GJOUP9M7C39GLSK9R870</t>
  </si>
  <si>
    <t>826525-AB-3</t>
  </si>
  <si>
    <t>SIERRA RECEIVABLES FUNDING COM Series 144A   2.820% 05/20/36</t>
  </si>
  <si>
    <t>SIERRA RECEIVABLES FUNDING CO</t>
  </si>
  <si>
    <t>ANGLO AMERICAN CAPITAL PLC</t>
  </si>
  <si>
    <t>LIDL US LLC   4.520% 09/01/29</t>
  </si>
  <si>
    <t>OMEGA LEASING (NO. 9) LIMITED</t>
  </si>
  <si>
    <t>Total - Common Stocks - Part 4</t>
  </si>
  <si>
    <t>Idaho</t>
  </si>
  <si>
    <t>MN</t>
  </si>
  <si>
    <t>North Dakota</t>
  </si>
  <si>
    <t>Ohio</t>
  </si>
  <si>
    <t>Oregon</t>
  </si>
  <si>
    <t>USA</t>
  </si>
  <si>
    <t>U.S. Virgin Islands</t>
  </si>
  <si>
    <t>RelatedParties</t>
  </si>
  <si>
    <t>NumberOfShares</t>
  </si>
  <si>
    <t>0000001</t>
  </si>
  <si>
    <t>TREASURY NOTE</t>
  </si>
  <si>
    <t>0300000001</t>
  </si>
  <si>
    <t>XS1477561606</t>
  </si>
  <si>
    <t>ROMANIA (REPUBLIC OF)</t>
  </si>
  <si>
    <t>0300000005</t>
  </si>
  <si>
    <t>ABU DHABI DEVELOPMENTAL HOLDIN</t>
  </si>
  <si>
    <t>698299-BY-9</t>
  </si>
  <si>
    <t>0300000012</t>
  </si>
  <si>
    <t>E</t>
  </si>
  <si>
    <t>91087B-AV-2</t>
  </si>
  <si>
    <t>MAGYAR EXPORT IMPORT BANK ZRT</t>
  </si>
  <si>
    <t>0300000023</t>
  </si>
  <si>
    <t>G7302V-LL-6</t>
  </si>
  <si>
    <t>M0153A-AA-6</t>
  </si>
  <si>
    <t>0300000030</t>
  </si>
  <si>
    <t>BULGARIA GOV OF   5.000% 03/05/37</t>
  </si>
  <si>
    <t>213800ILVLALFTITCB43</t>
  </si>
  <si>
    <t>0300000041</t>
  </si>
  <si>
    <t>0700000000</t>
  </si>
  <si>
    <t>CCG RECEIVABLES TRUST CCG_24-1 Series 144A   5.220% 03/15/32</t>
  </si>
  <si>
    <t>5493001NEDZNIFRP2R92</t>
  </si>
  <si>
    <t>JOHN DEERE CAPITAL CORP   4.400% 09/08/31</t>
  </si>
  <si>
    <t>E0KSF7PFQ210NWI8Z391</t>
  </si>
  <si>
    <t>TN0LL73P2C8X3W6KM391</t>
  </si>
  <si>
    <t>549300U5Y5EL6PHYLF13</t>
  </si>
  <si>
    <t>IDEX CORPORATION</t>
  </si>
  <si>
    <t>57629W-3S-7</t>
  </si>
  <si>
    <t>MASSMUTUAL GLOBAL FUNDING II</t>
  </si>
  <si>
    <t>PRICOA GLOBAL FUND</t>
  </si>
  <si>
    <t>SBA TOWER TRUST Series 144A   4.831% 10/15/29</t>
  </si>
  <si>
    <t>AON CORP / AON GLOBAL HOLDINGS</t>
  </si>
  <si>
    <t>549300S6XZZ65F0EJS98</t>
  </si>
  <si>
    <t>L3I9ZG2KFGXZ61BMYR72</t>
  </si>
  <si>
    <t>00188L-AA-5</t>
  </si>
  <si>
    <t>549300NFTY73920OYK69</t>
  </si>
  <si>
    <t>SUMITOMO MITSUI FINANCIAL GROU</t>
  </si>
  <si>
    <t>SUMITOMO MITSUI FIN GRP INC SUMITOMO MITSUI FINANCIAL GROU   5.424% 07/09/31</t>
  </si>
  <si>
    <t>TIB DIVERSIFIED PAYMENT RIGHTS TIB DIVERSIFIED PAYMENT RIGHTS   8.002% 11/15/34</t>
  </si>
  <si>
    <t>EIG PEARL HOLDINGS SARL   3.545% 08/31/36</t>
  </si>
  <si>
    <t>BECLE SAB DE CV   2.500% 10/14/31</t>
  </si>
  <si>
    <t>CODELCO INC CORPORACION NACIONAL DEL COBRE   6.440% 01/26/36</t>
  </si>
  <si>
    <t>Jeffries LLC</t>
  </si>
  <si>
    <t>P55409-AA-7</t>
  </si>
  <si>
    <t>Y3R2J6-AE-0</t>
  </si>
  <si>
    <t>549300R8VJDW3X6CD250</t>
  </si>
  <si>
    <t>1509999999</t>
  </si>
  <si>
    <t>Subtotal - Bonds - SVO Identified Funds</t>
  </si>
  <si>
    <t>Total - Preferred Stocks</t>
  </si>
  <si>
    <t>5010000000</t>
  </si>
  <si>
    <t>5320000000</t>
  </si>
  <si>
    <t>Subtotal - Common Stocks - Mutual Funds - Designations Not Assigned by the SVO</t>
  </si>
  <si>
    <t>5989999997</t>
  </si>
  <si>
    <t>ARBYS FUNDING LLC ARBYS_20-1A Series 144A   3.237% 07/30/50</t>
  </si>
  <si>
    <t>AVIS BUDGET RENTAL CAR FUNDING Series 144A   3.350% 09/22/25</t>
  </si>
  <si>
    <t>BXG RECEIVABLES NOTE TRUST BXG Series 144A   2.490% 02/28/36</t>
  </si>
  <si>
    <t>126117-AV-2</t>
  </si>
  <si>
    <t>ERL</t>
  </si>
  <si>
    <t>WALT DISNEY COMPANY   1.750% 08/30/24</t>
  </si>
  <si>
    <t>26441C-BT-1</t>
  </si>
  <si>
    <t>30042*-AA-5</t>
  </si>
  <si>
    <t>FLORIDA PIPELINE HOLDINGS LLC</t>
  </si>
  <si>
    <t>36266F-AE-9</t>
  </si>
  <si>
    <t>HIN TIMESHARE TRUST HINTT_20-A Series 144A   2.230% 10/09/39</t>
  </si>
  <si>
    <t>HILTON GRAND VACATIONS TRUST H Series 144A   4.300% 01/25/37</t>
  </si>
  <si>
    <t>55389P-AB-5</t>
  </si>
  <si>
    <t>55389P-AC-3</t>
  </si>
  <si>
    <t>55400E-AB-5</t>
  </si>
  <si>
    <t>MMAF EQUIPMENT FINANCE LLC MMA Series 144A   0.970% 04/09/27</t>
  </si>
  <si>
    <t>ONEOK INC   2.750% 09/01/24</t>
  </si>
  <si>
    <t>826934-AA-9</t>
  </si>
  <si>
    <t>826934-AB-7</t>
  </si>
  <si>
    <t>TEXTAINER MARINE CONTAINERS LT Series 144A   2.730% 08/21/45</t>
  </si>
  <si>
    <t>89788M-AG-7</t>
  </si>
  <si>
    <t>918286-AA-3</t>
  </si>
  <si>
    <t>WHEELS FLEET LEASE FUNDING LLC</t>
  </si>
  <si>
    <t>CIFC FUNDING LTD CIFC_15-1A Series 144A   6.654% 01/22/31</t>
  </si>
  <si>
    <t>LIDL US LLC   4.460% 09/01/27</t>
  </si>
  <si>
    <t>TATE &amp; LYLE INTL FIN PLC</t>
  </si>
  <si>
    <t>TATE &amp; LYLE INTERNATIONAL FINA</t>
  </si>
  <si>
    <t>TEXTAINER MARINE CONTAINERS LT Series 144A   2.100% 09/20/45</t>
  </si>
  <si>
    <t>A3158#-AC-3</t>
  </si>
  <si>
    <t>AK</t>
  </si>
  <si>
    <t>CA</t>
  </si>
  <si>
    <t>GA</t>
  </si>
  <si>
    <t>Kansas</t>
  </si>
  <si>
    <t>Pennsylvania</t>
  </si>
  <si>
    <t>P_2024_Q_NAIC_SCDPT1B</t>
  </si>
  <si>
    <t xml:space="preserve">NAIC 2 </t>
  </si>
  <si>
    <t xml:space="preserve">Paid for Accrued Interest Year-to-Date </t>
  </si>
  <si>
    <t>SCDPT3</t>
  </si>
  <si>
    <t xml:space="preserve">CUSIP Identification </t>
  </si>
  <si>
    <t>US TREASURY</t>
  </si>
  <si>
    <t>J P MORGAN SECURITIES PLC (JPMSGB2LMOS)</t>
  </si>
  <si>
    <t>PHILIPPINE REPUBLIC OF</t>
  </si>
  <si>
    <t>MAJAPAHIT HOLDING BV</t>
  </si>
  <si>
    <t>0300000009</t>
  </si>
  <si>
    <t>SAUDI ARABIAN OIL CO Series 144A   5.250% 07/17/34</t>
  </si>
  <si>
    <t>0300000016</t>
  </si>
  <si>
    <t>MEXICO UNITED MEXICAN STATES MEXICO (UNITED MEXICAN STATES)   3.500% 02/12/34</t>
  </si>
  <si>
    <t>0300000027</t>
  </si>
  <si>
    <t>M8180A-AC-2</t>
  </si>
  <si>
    <t>QATAR PETROLEUM</t>
  </si>
  <si>
    <t>0300000034</t>
  </si>
  <si>
    <t>0300000038</t>
  </si>
  <si>
    <t>IIAC</t>
  </si>
  <si>
    <t>FREEPORT INDONESIA PT</t>
  </si>
  <si>
    <t>5493004U8XEGPFWIBZ14</t>
  </si>
  <si>
    <t>{BLANK}</t>
  </si>
  <si>
    <t>0509999999</t>
  </si>
  <si>
    <t>1100000002</t>
  </si>
  <si>
    <t>BUNGE LIMITED FINANCE CORP</t>
  </si>
  <si>
    <t>1100000006</t>
  </si>
  <si>
    <t>CSX CORPORATION   4.300% 03/01/48</t>
  </si>
  <si>
    <t>1100000013</t>
  </si>
  <si>
    <t>GENUINE PARTS COMPANY</t>
  </si>
  <si>
    <t>HCA INC</t>
  </si>
  <si>
    <t>1100000020</t>
  </si>
  <si>
    <t>HIGH STREET FUNDING TRUST I</t>
  </si>
  <si>
    <t>1100000024</t>
  </si>
  <si>
    <t>501044-DV-0</t>
  </si>
  <si>
    <t>1100000031</t>
  </si>
  <si>
    <t>ONEOK INC   4.400% 10/15/29</t>
  </si>
  <si>
    <t>LACLEDE GAS CO</t>
  </si>
  <si>
    <t>TOYOTA MOTOR CREDIT CORP</t>
  </si>
  <si>
    <t>CQKUMNNZVDJLRYV2PT43</t>
  </si>
  <si>
    <t>U9841M-AA-0</t>
  </si>
  <si>
    <t>06418G-AN-7</t>
  </si>
  <si>
    <t>BANK OF NOVA SCOTIA SCOTIABAN</t>
  </si>
  <si>
    <t>APIDOS CLO APID_22-41 Series 144A   7.229% 10/20/37</t>
  </si>
  <si>
    <t>JHE42UYNWWTJB8YTTU19</t>
  </si>
  <si>
    <t>BARCLAYS PLC   5.335% 09/10/35</t>
  </si>
  <si>
    <t>RAS LAFFAN LIQUEFIED NATURAL G</t>
  </si>
  <si>
    <t>BGW7QS-0F-1</t>
  </si>
  <si>
    <t>MarketAxess Capital Limited</t>
  </si>
  <si>
    <t>213800FNEMX56U9OHK56</t>
  </si>
  <si>
    <t>OOREDOO INTERNATIONAL FINANCE   3.750% 06/22/26</t>
  </si>
  <si>
    <t>MERRILL LYNCH INTERNATIONAL</t>
  </si>
  <si>
    <t>549300UVMBCBCIPSUI70</t>
  </si>
  <si>
    <t>1100000100</t>
  </si>
  <si>
    <t>EMPRESA DE TRANSPORTE DE PASAJ</t>
  </si>
  <si>
    <t>Jeffries International Limited, London</t>
  </si>
  <si>
    <t>1100000104</t>
  </si>
  <si>
    <t>P7922T-AA-7</t>
  </si>
  <si>
    <t>PROMIGAS SA ESP</t>
  </si>
  <si>
    <t>V0055B-BA-2</t>
  </si>
  <si>
    <t>1100000111</t>
  </si>
  <si>
    <t>1100000115</t>
  </si>
  <si>
    <t>1900000000</t>
  </si>
  <si>
    <t>4010000000</t>
  </si>
  <si>
    <t>Subtotal - Preferred Stocks - Industrial and Miscellaneous (Unaffiliated) Perpetual Preferred</t>
  </si>
  <si>
    <t>Subtotal - Preferred Stocks - Industrial and Miscellaneous (Unaffiliated) Redeemable Preferred</t>
  </si>
  <si>
    <t>4320000000</t>
  </si>
  <si>
    <t>5029999999</t>
  </si>
  <si>
    <t>Total - Common Stocks</t>
  </si>
  <si>
    <t xml:space="preserve">Name of Purchaser </t>
  </si>
  <si>
    <t>US TREASURY TREASURY NOTE   2.125% 07/31/24</t>
  </si>
  <si>
    <t>GI</t>
  </si>
  <si>
    <t>ALABAMA ECON SETTLEMENT AUTH B ALABAMA ECONOMIC SETTLEMENT AU   3.163% 09/15/25</t>
  </si>
  <si>
    <t>AXIS EQUIPMENT FINANCE RECEIVA Series 144A   5.300% 06/21/28</t>
  </si>
  <si>
    <t>CENTRAL HUDSON GAS &amp; ELEC CENTRAL HUDSON GAS &amp; ELECTRIC   5.880% 03/28/38</t>
  </si>
  <si>
    <t>EVERSOURCE GAS COMPANY OF MASS EVERSOURCE GAS COMPANY OF MASS   2.110% 10/01/31</t>
  </si>
  <si>
    <t>HIN TIMESHARE TRUST HINTT_20-A Series 144A   1.390% 10/09/39</t>
  </si>
  <si>
    <t>HILTON GRAND VACATIONS TRUST H</t>
  </si>
  <si>
    <t>43284H-AA-7</t>
  </si>
  <si>
    <t>HGVT_19-AA</t>
  </si>
  <si>
    <t>43284H-AB-5</t>
  </si>
  <si>
    <t>43284H-AC-3</t>
  </si>
  <si>
    <t>444859-BT-8</t>
  </si>
  <si>
    <t>BX51Z52KU3O80ZQ66M29</t>
  </si>
  <si>
    <t>MVW OWNER TRUST MVWOT_19-2A</t>
  </si>
  <si>
    <t>55400E-AA-7</t>
  </si>
  <si>
    <t>MARLIN LEASING RECEIVABLES LLC</t>
  </si>
  <si>
    <t>MCCORMICK &amp; COMPANY INCORPORAT   3.150% 08/15/24</t>
  </si>
  <si>
    <t>MILLIKEN &amp; COMPANY   2.400% 10/15/28</t>
  </si>
  <si>
    <t>MORGAN STANLEY   4.210% 04/20/28</t>
  </si>
  <si>
    <t>MVW OWNER TRUST MVWOT_23-1 Series 144A   5.420% 10/20/40</t>
  </si>
  <si>
    <t>NORTHERN ILLINOIS GAS COMPANY   2.190% 08/31/33</t>
  </si>
  <si>
    <t>PWC US GROUP LLP   3.430% 09/13/30</t>
  </si>
  <si>
    <t>PNC EQUIPMENT FINANCE LLC SERI</t>
  </si>
  <si>
    <t>SIERRA RECEIVABLES FUNDING COM</t>
  </si>
  <si>
    <t>TRUIST FINANCIAL CORP</t>
  </si>
  <si>
    <t>VSE VOI MORTGAGE LLC VSTNA_18- Series 144A   3.560% 02/20/36</t>
  </si>
  <si>
    <t>95058X-AL-2</t>
  </si>
  <si>
    <t>AIR CANADA Series 144A   3.300% 01/15/30</t>
  </si>
  <si>
    <t>FORTIS INC   6.600% 09/01/37</t>
  </si>
  <si>
    <t>ANGLO AMERICAN CAPITAL PLC Series 144A   3.625% 09/11/24</t>
  </si>
  <si>
    <t>1100000122</t>
  </si>
  <si>
    <t>GALAXY CLO LTD GALXY_15-20A</t>
  </si>
  <si>
    <t>1100000133</t>
  </si>
  <si>
    <t>1100000140</t>
  </si>
  <si>
    <t>*</t>
  </si>
  <si>
    <t>FL</t>
  </si>
  <si>
    <t>Mississippi</t>
  </si>
  <si>
    <t>Montana</t>
  </si>
  <si>
    <t>AS</t>
  </si>
  <si>
    <t>DollarNoZeroSuppress</t>
  </si>
  <si>
    <t>NAICDesModifier2020</t>
  </si>
  <si>
    <t>SCDPT1BF</t>
  </si>
  <si>
    <t xml:space="preserve">NAIC 6 </t>
  </si>
  <si>
    <t xml:space="preserve">Interest Collected Year-to-Date </t>
  </si>
  <si>
    <t>PANAMA REP OF   8.000% 03/01/38</t>
  </si>
  <si>
    <t>PERU THE REPUBLIC OF</t>
  </si>
  <si>
    <t>PERU THE REPUBLIC OF   5.375% 02/08/35</t>
  </si>
  <si>
    <t>PERUSAHAAN PENERBIT SURAT BERH</t>
  </si>
  <si>
    <t>SAUDI ARABIAN OIL CO</t>
  </si>
  <si>
    <t>Barclays Capital Inc.</t>
  </si>
  <si>
    <t>549300MY0DXTHQEX5O57</t>
  </si>
  <si>
    <t>213800F5LEV1NQJ68T87</t>
  </si>
  <si>
    <t>QATAR  ENERGY</t>
  </si>
  <si>
    <t>X7360W-CA-8</t>
  </si>
  <si>
    <t>Societe Generale Paris</t>
  </si>
  <si>
    <t>TNB GLOBAL VENTURES CAPITAL BH   3.244% 10/19/26</t>
  </si>
  <si>
    <t>Jefferies International Ltd, London</t>
  </si>
  <si>
    <t>GRAND PARKWAY TRANSPORTATION C GRAND PARKWAY TRANSN CORP TEX   3.236% 10/01/52</t>
  </si>
  <si>
    <t>WELLS FARGO BANK</t>
  </si>
  <si>
    <t>BARCLAYS CAPITAL INC</t>
  </si>
  <si>
    <t>Tax Free Exchange</t>
  </si>
  <si>
    <t>MITSUBISHI SECURITIES</t>
  </si>
  <si>
    <t>1100000017</t>
  </si>
  <si>
    <t>HCA THE HEALTHCARE CO</t>
  </si>
  <si>
    <t>1100000028</t>
  </si>
  <si>
    <t>1100000035</t>
  </si>
  <si>
    <t>PHILLIPS 66 CO</t>
  </si>
  <si>
    <t>1100000039</t>
  </si>
  <si>
    <t>771196-CQ-3</t>
  </si>
  <si>
    <t>1100000042</t>
  </si>
  <si>
    <t>1100000046</t>
  </si>
  <si>
    <t>84859D-AD-9</t>
  </si>
  <si>
    <t>06LJQCOVPRXOPDHFC707</t>
  </si>
  <si>
    <t>90932W-AA-1</t>
  </si>
  <si>
    <t>912928-AA-6</t>
  </si>
  <si>
    <t>1100000053</t>
  </si>
  <si>
    <t>WIPRO IT SERVICES LLC   1.500% 06/23/26</t>
  </si>
  <si>
    <t>1100000057</t>
  </si>
  <si>
    <t>1100000060</t>
  </si>
  <si>
    <t>ARES CLO LTD ARES_24-ALF7 Series 144A   7.032% 10/22/37</t>
  </si>
  <si>
    <t>1100000064</t>
  </si>
  <si>
    <t>BANCO SANTANDER SA</t>
  </si>
  <si>
    <t>1100000068</t>
  </si>
  <si>
    <t>COCA-COLA FEMSA SAB DE CV   1.850% 09/01/32</t>
  </si>
  <si>
    <t>1100000071</t>
  </si>
  <si>
    <t>PERTAMINA   1.400% 02/09/26</t>
  </si>
  <si>
    <t>1100000075</t>
  </si>
  <si>
    <t>86562M-DM-9</t>
  </si>
  <si>
    <t>86562M-DN-7</t>
  </si>
  <si>
    <t>89157X-AD-3</t>
  </si>
  <si>
    <t>1100000082</t>
  </si>
  <si>
    <t>G3R238-AB-9</t>
  </si>
  <si>
    <t>G3R238-AC-7</t>
  </si>
  <si>
    <t>QIB SUKUK LTD   1.950% 10/27/25</t>
  </si>
  <si>
    <t>549300XDP1VCBZLCP049</t>
  </si>
  <si>
    <t>1100000093</t>
  </si>
  <si>
    <t>P0929Y-AA-4</t>
  </si>
  <si>
    <t>INDUSTRIAS PENOLES SAB DE CV   4.150% 09/12/29</t>
  </si>
  <si>
    <t>1100000108</t>
  </si>
  <si>
    <t>HYUNDAI HEAVY INDUSTRIES CO LT</t>
  </si>
  <si>
    <t>Y72827-AE-1</t>
  </si>
  <si>
    <t>RHB BANK BHD</t>
  </si>
  <si>
    <t>4029999999</t>
  </si>
  <si>
    <t>Total - Preferred Stocks - Part 5</t>
  </si>
  <si>
    <t>5520000000</t>
  </si>
  <si>
    <t>ALABAMA ECONOMIC SETTLEMENT AU</t>
  </si>
  <si>
    <t>AVIS BUDGET RENTAL CAR FUNDING Series 144A   3.550% 09/22/25</t>
  </si>
  <si>
    <t>BXG RECEIVABLES NOTE TRUST BXG SERIES 144A   1.550% 02/28/36</t>
  </si>
  <si>
    <t>05608T-AB-7</t>
  </si>
  <si>
    <t>BEACON CONTAINER FINANCE LLC I Series 144A   2.250% 10/22/46</t>
  </si>
  <si>
    <t>12563L-AS-6</t>
  </si>
  <si>
    <t>CNA FINANCIAL CORP</t>
  </si>
  <si>
    <t>224044-CH-8</t>
  </si>
  <si>
    <t>WALT DISNEY COMPANY</t>
  </si>
  <si>
    <t>FLORIDA PIPELINE HOLDINGS LLC   2.920% 08/15/38</t>
  </si>
  <si>
    <t>HILTON GRAND VACATIONS TRUST H Series 144A   2.740% 02/25/39</t>
  </si>
  <si>
    <t>543190-AA-0</t>
  </si>
  <si>
    <t>MVW OWNER TRUST MVWOT_20-1A Series 144A   1.740% 10/20/37</t>
  </si>
  <si>
    <t>MCCORMICK &amp; COMPANY INCORPORAT</t>
  </si>
  <si>
    <t>NP SPE II LLC NPRL_17-1A Series 144A   3.372% 10/21/47</t>
  </si>
  <si>
    <t>549300H5GUKWH3CAB355</t>
  </si>
  <si>
    <t>PORTLAND GENERAL ELECTRIC COMP</t>
  </si>
  <si>
    <t>78355H-KN-8</t>
  </si>
  <si>
    <t>82652Q-AB-7</t>
  </si>
  <si>
    <t>82652Q-AC-5</t>
  </si>
  <si>
    <t>SIERRA RECEIVABLES FUNDING CO Series 144A   1.800% 09/20/38</t>
  </si>
  <si>
    <t>TIF FUNDING II LLC TIF_21-1A</t>
  </si>
  <si>
    <t>89680H-AA-0</t>
  </si>
  <si>
    <t>VSE VOI MORTGAGE LLC VSTNA_18-</t>
  </si>
  <si>
    <t>WENDYS FUNDING LLC WEN_21-1A</t>
  </si>
  <si>
    <t>349553-A@-6</t>
  </si>
  <si>
    <t>1100000119</t>
  </si>
  <si>
    <t>12807C-AA-1</t>
  </si>
  <si>
    <t>CAL FUNDING IV LTD CAI_20-1A Series 144A   2.220% 09/25/45</t>
  </si>
  <si>
    <t>1100000126</t>
  </si>
  <si>
    <t>GLOBAL SC FINANCE SRL SEACO_20</t>
  </si>
  <si>
    <t>1100000137</t>
  </si>
  <si>
    <t>RTSYE</t>
  </si>
  <si>
    <t>ND*</t>
  </si>
  <si>
    <t>Connecticut</t>
  </si>
  <si>
    <t>Massachusetts</t>
  </si>
  <si>
    <t>Missouri</t>
  </si>
  <si>
    <t>ND</t>
  </si>
  <si>
    <t>Nebraska</t>
  </si>
  <si>
    <t>NH</t>
  </si>
  <si>
    <t>New Mexico</t>
  </si>
  <si>
    <t>GU</t>
  </si>
</sst>
</file>

<file path=xl/styles.xml><?xml version="1.0" encoding="utf-8"?>
<styleSheet xmlns="http://schemas.openxmlformats.org/spreadsheetml/2006/main">
  <numFmts count="4">
    <numFmt numFmtId="164" formatCode="#,##0;\(#,##0\)"/>
    <numFmt numFmtId="165" formatCode="mm/dd/yyyy"/>
    <numFmt numFmtId="166" formatCode="#,##0.00;\(#,##0.00\)"/>
    <numFmt numFmtId="167" formatCode="#,##0.000;\(#,##0.000\)"/>
  </numFmts>
  <fonts count="24">
    <font>
      <sz val="11"/>
      <color theme="1"/>
      <name val="Arial"/>
    </font>
    <font>
      <sz val="11"/>
      <color rgb="FF000000"/>
      <name val="Arial"/>
    </font>
    <font>
      <sz val="7"/>
      <color theme="1"/>
      <name val="Arial"/>
    </font>
    <font>
      <b/>
      <sz val="11"/>
      <color rgb="FF000000"/>
      <name val="Arial"/>
    </font>
    <font>
      <sz val="8"/>
      <color rgb="FF008000"/>
      <name val="Arial"/>
    </font>
    <font>
      <b/>
      <sz val="12"/>
      <color theme="1"/>
      <name val="Arial"/>
    </font>
    <font>
      <b/>
      <sz val="8"/>
      <color theme="1"/>
      <name val="Arial"/>
    </font>
    <font>
      <b/>
      <sz val="10"/>
      <color theme="1"/>
      <name val="Arial"/>
    </font>
    <font>
      <sz val="11"/>
      <color theme="0"/>
      <name val="Arial"/>
    </font>
    <font>
      <b/>
      <sz val="11"/>
      <color theme="3"/>
      <name val="Arial"/>
    </font>
    <font>
      <b/>
      <sz val="13"/>
      <color theme="3"/>
      <name val="Arial"/>
    </font>
    <font>
      <b/>
      <sz val="15"/>
      <color theme="3"/>
      <name val="Arial"/>
    </font>
    <font>
      <sz val="11"/>
      <color rgb="FF3F3F76"/>
      <name val="Arial"/>
    </font>
    <font>
      <sz val="11"/>
      <color rgb="FFFF0000"/>
      <name val="Arial"/>
    </font>
    <font>
      <sz val="11"/>
      <color rgb="FFFA7D00"/>
      <name val="Arial"/>
    </font>
    <font>
      <sz val="11"/>
      <color rgb="FF006100"/>
      <name val="Arial"/>
    </font>
    <font>
      <b/>
      <sz val="11"/>
      <color rgb="FFFA7D00"/>
      <name val="Arial"/>
    </font>
    <font>
      <b/>
      <sz val="11"/>
      <color theme="1"/>
      <name val="Arial"/>
    </font>
    <font>
      <b/>
      <sz val="18"/>
      <color theme="3"/>
      <name val="Calibri Light"/>
      <scheme val="major"/>
    </font>
    <font>
      <sz val="11"/>
      <color rgb="FF9C6500"/>
      <name val="Arial"/>
    </font>
    <font>
      <i/>
      <sz val="11"/>
      <color rgb="FF7F7F7F"/>
      <name val="Arial"/>
    </font>
    <font>
      <sz val="11"/>
      <color rgb="FF9C0006"/>
      <name val="Arial"/>
    </font>
    <font>
      <b/>
      <sz val="11"/>
      <color rgb="FF3F3F3F"/>
      <name val="Arial"/>
    </font>
    <font>
      <b/>
      <sz val="11"/>
      <color theme="0"/>
      <name val="Arial"/>
    </font>
  </fonts>
  <fills count="6">
    <fill>
      <patternFill patternType="none"/>
    </fill>
    <fill>
      <patternFill patternType="gray125"/>
    </fill>
    <fill>
      <patternFill patternType="solid">
        <fgColor rgb="FFDAA520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00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49" fontId="1" fillId="0" borderId="1" xfId="0" applyNumberFormat="1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</xf>
    <xf numFmtId="164" fontId="1" fillId="2" borderId="1" xfId="0" applyNumberFormat="1" applyFont="1" applyFill="1" applyBorder="1" applyAlignment="1" applyProtection="1">
      <alignment horizontal="fill"/>
    </xf>
    <xf numFmtId="164" fontId="1" fillId="4" borderId="1" xfId="0" applyNumberFormat="1" applyFont="1" applyFill="1" applyBorder="1" applyAlignment="1" applyProtection="1"/>
    <xf numFmtId="0" fontId="1" fillId="2" borderId="1" xfId="0" applyFont="1" applyFill="1" applyBorder="1" applyAlignment="1" applyProtection="1">
      <alignment horizontal="fill"/>
    </xf>
    <xf numFmtId="0" fontId="1" fillId="3" borderId="1" xfId="0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left" wrapText="1"/>
    </xf>
    <xf numFmtId="49" fontId="1" fillId="2" borderId="1" xfId="0" applyNumberFormat="1" applyFont="1" applyFill="1" applyBorder="1" applyAlignment="1" applyProtection="1">
      <alignment horizontal="fill"/>
    </xf>
    <xf numFmtId="49" fontId="1" fillId="2" borderId="1" xfId="0" applyNumberFormat="1" applyFont="1" applyFill="1" applyBorder="1" applyAlignment="1" applyProtection="1">
      <alignment horizontal="left"/>
    </xf>
    <xf numFmtId="0" fontId="1" fillId="4" borderId="1" xfId="0" applyFont="1" applyFill="1" applyBorder="1" applyAlignment="1" applyProtection="1">
      <alignment horizontal="left"/>
    </xf>
    <xf numFmtId="0" fontId="2" fillId="0" borderId="2" xfId="0" applyFont="1" applyBorder="1" applyAlignment="1">
      <alignment horizontal="center" wrapText="1"/>
    </xf>
    <xf numFmtId="164" fontId="1" fillId="0" borderId="1" xfId="0" applyNumberFormat="1" applyFont="1" applyFill="1" applyBorder="1" applyAlignment="1" applyProtection="1"/>
    <xf numFmtId="0" fontId="0" fillId="0" borderId="0" xfId="0" applyAlignment="1">
      <alignment horizontal="left"/>
    </xf>
    <xf numFmtId="0" fontId="0" fillId="0" borderId="3" xfId="0" applyBorder="1" applyAlignment="1">
      <alignment horizontal="centerContinuous" wrapText="1"/>
    </xf>
    <xf numFmtId="0" fontId="1" fillId="0" borderId="1" xfId="0" applyFont="1" applyFill="1" applyBorder="1" applyAlignment="1" applyProtection="1"/>
    <xf numFmtId="164" fontId="1" fillId="3" borderId="1" xfId="0" applyNumberFormat="1" applyFont="1" applyFill="1" applyBorder="1" applyAlignment="1" applyProtection="1"/>
    <xf numFmtId="164" fontId="1" fillId="5" borderId="1" xfId="0" applyNumberFormat="1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5" fontId="1" fillId="2" borderId="1" xfId="0" applyNumberFormat="1" applyFont="1" applyFill="1" applyBorder="1" applyAlignment="1" applyProtection="1">
      <alignment horizontal="fill"/>
    </xf>
    <xf numFmtId="0" fontId="3" fillId="0" borderId="0" xfId="0" applyFont="1" applyAlignment="1">
      <alignment horizontal="center"/>
    </xf>
    <xf numFmtId="165" fontId="1" fillId="0" borderId="1" xfId="0" applyNumberFormat="1" applyFont="1" applyFill="1" applyBorder="1" applyAlignment="1" applyProtection="1"/>
    <xf numFmtId="165" fontId="1" fillId="3" borderId="1" xfId="0" applyNumberFormat="1" applyFont="1" applyFill="1" applyBorder="1" applyAlignment="1" applyProtection="1"/>
    <xf numFmtId="49" fontId="4" fillId="0" borderId="0" xfId="0" applyNumberFormat="1" applyFont="1" applyAlignment="1">
      <alignment horizontal="center" vertical="center" wrapText="1"/>
    </xf>
    <xf numFmtId="0" fontId="1" fillId="4" borderId="1" xfId="0" applyFont="1" applyFill="1" applyBorder="1" applyAlignment="1" applyProtection="1"/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right"/>
    </xf>
    <xf numFmtId="0" fontId="5" fillId="0" borderId="3" xfId="0" applyFont="1" applyBorder="1" applyAlignment="1">
      <alignment horizontal="centerContinuous" wrapText="1"/>
    </xf>
    <xf numFmtId="0" fontId="6" fillId="0" borderId="0" xfId="0" applyFont="1" applyAlignment="1">
      <alignment horizontal="left"/>
    </xf>
    <xf numFmtId="0" fontId="0" fillId="0" borderId="3" xfId="0" applyBorder="1"/>
    <xf numFmtId="0" fontId="7" fillId="0" borderId="3" xfId="0" applyFont="1" applyBorder="1" applyAlignment="1">
      <alignment horizontal="centerContinuous" wrapText="1"/>
    </xf>
    <xf numFmtId="166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left"/>
    </xf>
    <xf numFmtId="167" fontId="0" fillId="0" borderId="0" xfId="0" applyNumberFormat="1"/>
    <xf numFmtId="165" fontId="0" fillId="0" borderId="0" xfId="0" applyNumberFormat="1"/>
  </cellXfs>
  <cellStyles count="1">
    <cellStyle name="Normal" xfId="0" builtinId="0"/>
  </cellStyles>
</styleSheet>
</file>

<file path=xl/_rels/workbook.xml.rels>&#65279;<?xml version="1.0" encoding="UTF-8" standalone="yes"?><Relationships xmlns="http://schemas.openxmlformats.org/package/2006/relationships"><Relationship Id="rId7" Type="http://schemas.openxmlformats.org/officeDocument/2006/relationships/theme" Target="theme/theme1.xml" /><Relationship Id="rId8" Type="http://schemas.openxmlformats.org/officeDocument/2006/relationships/styles" Target="styles.xml" /><Relationship Id="rId9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K23"/>
  <sheetViews>
    <sheetView tabSelected="1"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1" width="14.7421875" customWidth="1"/>
  </cols>
  <sheetData>
    <row ht="14.15">
      <c r="C1" s="22" t="s">
        <v>590</v>
      </c>
      <c s="22" t="s">
        <v>402</v>
      </c>
      <c s="22" t="s">
        <v>591</v>
      </c>
      <c s="22" t="s">
        <v>83</v>
      </c>
    </row>
    <row ht="28.6">
      <c r="C2" s="25" t="s">
        <v>487</v>
      </c>
      <c s="25" t="s">
        <v>0</v>
      </c>
      <c s="25" t="s">
        <v>1367</v>
      </c>
      <c s="25" t="s">
        <v>186</v>
      </c>
    </row>
    <row ht="14.15">
      <c r="B3" s="30" t="s">
        <v>893</v>
      </c>
      <c s="15"/>
      <c s="15"/>
      <c s="15"/>
      <c s="15"/>
      <c s="15"/>
      <c s="15"/>
      <c s="15"/>
      <c s="15"/>
      <c s="15"/>
    </row>
    <row ht="14.15">
      <c r="B4" s="31"/>
      <c s="32" t="s">
        <v>1064</v>
      </c>
      <c s="16"/>
      <c s="16"/>
      <c s="16"/>
      <c s="16"/>
      <c s="16"/>
      <c s="16"/>
      <c s="16"/>
      <c s="16"/>
    </row>
    <row ht="14.9">
      <c r="B5" s="31"/>
      <c s="29" t="s">
        <v>1187</v>
      </c>
      <c s="16"/>
      <c s="16"/>
      <c s="16"/>
      <c s="16"/>
      <c s="16"/>
      <c s="16"/>
      <c s="16"/>
      <c s="16"/>
    </row>
    <row ht="14.15">
      <c r="B6" s="13"/>
      <c s="13"/>
      <c s="13">
        <v>1</v>
      </c>
      <c s="13">
        <v>2</v>
      </c>
      <c s="13">
        <v>3</v>
      </c>
      <c s="13">
        <v>4</v>
      </c>
      <c s="13">
        <v>5</v>
      </c>
      <c s="13">
        <v>6</v>
      </c>
      <c s="13">
        <v>7</v>
      </c>
      <c s="13">
        <v>8</v>
      </c>
    </row>
    <row ht="33.05">
      <c r="B7" s="13"/>
      <c s="13"/>
      <c s="13" t="s">
        <v>488</v>
      </c>
      <c s="13" t="s">
        <v>797</v>
      </c>
      <c s="13" t="s">
        <v>489</v>
      </c>
      <c s="13" t="s">
        <v>1</v>
      </c>
      <c s="13" t="s">
        <v>1188</v>
      </c>
      <c s="13" t="s">
        <v>1189</v>
      </c>
      <c s="13" t="s">
        <v>592</v>
      </c>
      <c s="13" t="s">
        <v>490</v>
      </c>
    </row>
    <row>
      <c r="B8" s="3" t="s">
        <v>403</v>
      </c>
      <c s="3" t="s">
        <v>1065</v>
      </c>
      <c s="6">
        <f t="shared" si="0" ref="D8:D13">I8</f>
        <v>2971067733</v>
      </c>
      <c s="14">
        <v>214933117</v>
      </c>
      <c s="14">
        <v>180715334</v>
      </c>
      <c s="14">
        <v>2413420</v>
      </c>
      <c s="18">
        <v>2995504601</v>
      </c>
      <c s="18">
        <v>2971067733</v>
      </c>
      <c s="6">
        <f t="shared" si="1" ref="J8:J13">D8+E8-F8+G8</f>
        <v>3007698936</v>
      </c>
      <c s="18">
        <v>3048919971</v>
      </c>
    </row>
    <row>
      <c r="B9" s="3" t="s">
        <v>798</v>
      </c>
      <c s="3" t="s">
        <v>894</v>
      </c>
      <c s="6">
        <f t="shared" si="0"/>
        <v>1746172170</v>
      </c>
      <c s="14">
        <v>189902628</v>
      </c>
      <c s="14">
        <v>97269730</v>
      </c>
      <c s="14">
        <v>-19341910</v>
      </c>
      <c s="18">
        <v>1817141481</v>
      </c>
      <c s="18">
        <v>1746172170</v>
      </c>
      <c s="6">
        <f t="shared" si="1"/>
        <v>1819463158</v>
      </c>
      <c s="18">
        <v>1814093226</v>
      </c>
    </row>
    <row>
      <c r="B10" s="3" t="s">
        <v>1190</v>
      </c>
      <c s="3" t="s">
        <v>799</v>
      </c>
      <c s="6">
        <f t="shared" si="0"/>
        <v>48434383</v>
      </c>
      <c s="14"/>
      <c s="14"/>
      <c s="14">
        <v>16362604</v>
      </c>
      <c s="18">
        <v>86534197</v>
      </c>
      <c s="18">
        <v>48434383</v>
      </c>
      <c s="6">
        <f t="shared" si="1"/>
        <v>64796987</v>
      </c>
      <c s="18">
        <v>85008817</v>
      </c>
    </row>
    <row>
      <c r="B11" s="3" t="s">
        <v>2</v>
      </c>
      <c s="3" t="s">
        <v>683</v>
      </c>
      <c s="6">
        <f t="shared" si="0"/>
        <v>0</v>
      </c>
      <c s="14"/>
      <c s="14"/>
      <c s="14"/>
      <c s="18"/>
      <c s="18"/>
      <c s="6">
        <f t="shared" si="1"/>
        <v>0</v>
      </c>
      <c s="18"/>
    </row>
    <row>
      <c r="B12" s="3" t="s">
        <v>404</v>
      </c>
      <c s="3" t="s">
        <v>594</v>
      </c>
      <c s="6">
        <f t="shared" si="0"/>
        <v>0</v>
      </c>
      <c s="14"/>
      <c s="14"/>
      <c s="14"/>
      <c s="18"/>
      <c s="18"/>
      <c s="6">
        <f t="shared" si="1"/>
        <v>0</v>
      </c>
      <c s="18"/>
    </row>
    <row>
      <c r="B13" s="3" t="s">
        <v>800</v>
      </c>
      <c s="3" t="s">
        <v>405</v>
      </c>
      <c s="6">
        <f t="shared" si="0"/>
        <v>0</v>
      </c>
      <c s="14"/>
      <c s="14"/>
      <c s="14"/>
      <c s="18"/>
      <c s="18"/>
      <c s="6">
        <f t="shared" si="1"/>
        <v>0</v>
      </c>
      <c s="18"/>
    </row>
    <row>
      <c r="B14" s="3" t="s">
        <v>1191</v>
      </c>
      <c s="3" t="s">
        <v>801</v>
      </c>
      <c s="6">
        <f t="shared" si="2" ref="D14:K14">SUM(D8:D13)</f>
        <v>4765674286</v>
      </c>
      <c s="6">
        <f t="shared" si="2"/>
        <v>404835745</v>
      </c>
      <c s="6">
        <f t="shared" si="2"/>
        <v>277985064</v>
      </c>
      <c s="6">
        <f t="shared" si="2"/>
        <v>-565886</v>
      </c>
      <c s="6">
        <f t="shared" si="2"/>
        <v>4899180279</v>
      </c>
      <c s="6">
        <f t="shared" si="2"/>
        <v>4765674286</v>
      </c>
      <c s="6">
        <f t="shared" si="2"/>
        <v>4891959081</v>
      </c>
      <c s="6">
        <f t="shared" si="2"/>
        <v>4948022014</v>
      </c>
    </row>
    <row>
      <c r="B15" s="3" t="s">
        <v>3</v>
      </c>
      <c s="3" t="s">
        <v>802</v>
      </c>
      <c s="6">
        <f t="shared" si="3" ref="D15:D20">I15</f>
        <v>0</v>
      </c>
      <c s="14"/>
      <c s="14"/>
      <c s="14"/>
      <c s="18"/>
      <c s="18"/>
      <c s="6">
        <f t="shared" si="4" ref="J15:J20">D15+E15-F15+G15</f>
        <v>0</v>
      </c>
      <c s="18"/>
    </row>
    <row>
      <c r="B16" s="3" t="s">
        <v>406</v>
      </c>
      <c s="3" t="s">
        <v>1192</v>
      </c>
      <c s="6">
        <f t="shared" si="3"/>
        <v>0</v>
      </c>
      <c s="14"/>
      <c s="14"/>
      <c s="14"/>
      <c s="18"/>
      <c s="18"/>
      <c s="6">
        <f t="shared" si="4"/>
        <v>0</v>
      </c>
      <c s="18"/>
    </row>
    <row>
      <c r="B17" s="3" t="s">
        <v>1193</v>
      </c>
      <c s="3" t="s">
        <v>4</v>
      </c>
      <c s="6">
        <f t="shared" si="3"/>
        <v>0</v>
      </c>
      <c s="14"/>
      <c s="14"/>
      <c s="14"/>
      <c s="18"/>
      <c s="18"/>
      <c s="6">
        <f t="shared" si="4"/>
        <v>0</v>
      </c>
      <c s="18"/>
    </row>
    <row>
      <c r="B18" s="3" t="s">
        <v>5</v>
      </c>
      <c s="3" t="s">
        <v>407</v>
      </c>
      <c s="6">
        <f t="shared" si="3"/>
        <v>0</v>
      </c>
      <c s="14"/>
      <c s="14"/>
      <c s="14"/>
      <c s="18"/>
      <c s="18"/>
      <c s="6">
        <f t="shared" si="4"/>
        <v>0</v>
      </c>
      <c s="18"/>
    </row>
    <row>
      <c r="B19" s="3" t="s">
        <v>408</v>
      </c>
      <c s="3" t="s">
        <v>803</v>
      </c>
      <c s="6">
        <f t="shared" si="3"/>
        <v>0</v>
      </c>
      <c s="14"/>
      <c s="14"/>
      <c s="14"/>
      <c s="18"/>
      <c s="18"/>
      <c s="6">
        <f t="shared" si="4"/>
        <v>0</v>
      </c>
      <c s="18"/>
    </row>
    <row>
      <c r="B20" s="3" t="s">
        <v>804</v>
      </c>
      <c s="3" t="s">
        <v>1194</v>
      </c>
      <c s="6">
        <f t="shared" si="3"/>
        <v>0</v>
      </c>
      <c s="14"/>
      <c s="14"/>
      <c s="14"/>
      <c s="18"/>
      <c s="18"/>
      <c s="6">
        <f t="shared" si="4"/>
        <v>0</v>
      </c>
      <c s="18"/>
    </row>
    <row>
      <c r="B21" s="3" t="s">
        <v>1195</v>
      </c>
      <c s="3" t="s">
        <v>491</v>
      </c>
      <c s="6">
        <f t="shared" si="5" ref="D21:K21">SUM(D15:D20)</f>
        <v>0</v>
      </c>
      <c s="6">
        <f t="shared" si="5"/>
        <v>0</v>
      </c>
      <c s="6">
        <f t="shared" si="5"/>
        <v>0</v>
      </c>
      <c s="6">
        <f t="shared" si="5"/>
        <v>0</v>
      </c>
      <c s="6">
        <f t="shared" si="5"/>
        <v>0</v>
      </c>
      <c s="6">
        <f t="shared" si="5"/>
        <v>0</v>
      </c>
      <c s="6">
        <f t="shared" si="5"/>
        <v>0</v>
      </c>
      <c s="6">
        <f t="shared" si="5"/>
        <v>0</v>
      </c>
    </row>
    <row>
      <c r="B22" s="3" t="s">
        <v>6</v>
      </c>
      <c s="9" t="s">
        <v>1066</v>
      </c>
      <c s="6">
        <f t="shared" si="6" ref="D22:K22">D14+D21</f>
        <v>4765674286</v>
      </c>
      <c s="6">
        <f t="shared" si="6"/>
        <v>404835745</v>
      </c>
      <c s="6">
        <f t="shared" si="6"/>
        <v>277985064</v>
      </c>
      <c s="6">
        <f t="shared" si="6"/>
        <v>-565886</v>
      </c>
      <c s="6">
        <f t="shared" si="6"/>
        <v>4899180279</v>
      </c>
      <c s="6">
        <f t="shared" si="6"/>
        <v>4765674286</v>
      </c>
      <c s="6">
        <f t="shared" si="6"/>
        <v>4891959081</v>
      </c>
      <c s="6">
        <f t="shared" si="6"/>
        <v>4948022014</v>
      </c>
    </row>
    <row>
      <c r="B23" s="2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 - SI02</oddHeader>
    <oddFooter>&amp;LStat-Reporting Application : &amp;R SaveAs(11/11/2024-10:46 PM)</oddFooter>
  </headerFooter>
</worksheet>
</file>

<file path=xl/worksheets/sheet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I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9" width="14.7421875" customWidth="1"/>
  </cols>
  <sheetData>
    <row ht="14.15">
      <c r="C1" s="22" t="s">
        <v>590</v>
      </c>
      <c s="22" t="s">
        <v>402</v>
      </c>
      <c s="22" t="s">
        <v>591</v>
      </c>
      <c s="22" t="s">
        <v>83</v>
      </c>
    </row>
    <row ht="28.6">
      <c r="C2" s="27" t="str">
        <f>EMICO_24Q3_SCDPT1B!Wings_Company_ID</f>
        <v>EMICO</v>
      </c>
      <c s="27" t="str">
        <f>EMICO_24Q3_SCDPT1B!Wings_Statement_ID</f>
        <v>24Q3</v>
      </c>
      <c s="25" t="s">
        <v>1367</v>
      </c>
      <c s="25" t="s">
        <v>1478</v>
      </c>
    </row>
    <row ht="14.15">
      <c r="B3" s="30" t="s">
        <v>893</v>
      </c>
      <c s="15"/>
      <c s="15"/>
      <c s="15"/>
      <c s="15"/>
      <c s="15"/>
      <c s="15"/>
      <c s="15"/>
    </row>
    <row ht="24.25">
      <c r="B4" s="31"/>
      <c s="32" t="s">
        <v>1064</v>
      </c>
      <c s="16"/>
      <c s="16"/>
      <c s="16"/>
      <c s="16"/>
      <c s="16"/>
      <c s="16"/>
    </row>
    <row ht="29.1">
      <c r="B5" s="31"/>
      <c s="29" t="s">
        <v>1187</v>
      </c>
      <c s="16"/>
      <c s="16"/>
      <c s="16"/>
      <c s="16"/>
      <c s="16"/>
      <c s="16"/>
    </row>
    <row ht="14.15">
      <c r="B6" s="13"/>
      <c s="13"/>
      <c s="13">
        <v>1</v>
      </c>
      <c s="13">
        <v>2</v>
      </c>
      <c s="13">
        <v>3</v>
      </c>
      <c s="13">
        <v>4</v>
      </c>
      <c s="13">
        <v>5</v>
      </c>
      <c s="13">
        <v>6</v>
      </c>
    </row>
    <row ht="14.15">
      <c r="B7" s="13"/>
      <c s="13"/>
      <c s="13" t="s">
        <v>187</v>
      </c>
      <c s="13" t="s">
        <v>1368</v>
      </c>
      <c s="13" t="s">
        <v>974</v>
      </c>
      <c s="13" t="s">
        <v>593</v>
      </c>
      <c s="13" t="s">
        <v>298</v>
      </c>
      <c s="13" t="s">
        <v>1479</v>
      </c>
    </row>
    <row>
      <c r="B8" s="3" t="s">
        <v>1280</v>
      </c>
      <c s="9" t="s">
        <v>975</v>
      </c>
      <c s="14">
        <v>1283539</v>
      </c>
      <c s="14">
        <v>198479</v>
      </c>
      <c s="14"/>
      <c s="14"/>
      <c s="14"/>
      <c s="14"/>
    </row>
    <row>
      <c r="B9" s="2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&amp;CSCDPT1BF - SI02</oddHeader>
    <oddFooter>&amp;LStat-Reporting Application : &amp;R SaveAs(11/11/2024-10:46 PM)</oddFooter>
  </headerFooter>
</worksheet>
</file>

<file path=xl/worksheets/sheet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H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45.7421875" customWidth="1"/>
    <col min="4" max="4" width="14.7421875" customWidth="1"/>
    <col min="5" max="5" width="12.7421875" customWidth="1"/>
    <col min="6" max="8" width="14.7421875" customWidth="1"/>
  </cols>
  <sheetData>
    <row ht="14.15">
      <c r="C1" s="22" t="s">
        <v>590</v>
      </c>
      <c s="22" t="s">
        <v>402</v>
      </c>
      <c s="22" t="s">
        <v>591</v>
      </c>
      <c s="22" t="s">
        <v>83</v>
      </c>
    </row>
    <row ht="28.6">
      <c r="C2" s="27" t="str">
        <f>EMICO_24Q3_SCDPT1B!Wings_Company_ID</f>
        <v>EMICO</v>
      </c>
      <c s="27" t="str">
        <f>EMICO_24Q3_SCDPT1B!Wings_Statement_ID</f>
        <v>24Q3</v>
      </c>
      <c s="25" t="s">
        <v>299</v>
      </c>
      <c s="25" t="s">
        <v>684</v>
      </c>
    </row>
    <row ht="14.15">
      <c r="B3" s="30" t="s">
        <v>409</v>
      </c>
      <c s="15"/>
      <c s="15"/>
      <c s="15"/>
      <c s="15"/>
      <c s="15"/>
      <c s="15"/>
    </row>
    <row ht="24.25">
      <c r="B4" s="31"/>
      <c s="32" t="s">
        <v>1064</v>
      </c>
      <c s="16"/>
      <c s="16"/>
      <c s="16"/>
      <c s="16"/>
      <c s="16"/>
    </row>
    <row ht="14.9">
      <c r="B5" s="31"/>
      <c s="29" t="s">
        <v>976</v>
      </c>
      <c s="16"/>
      <c s="16"/>
      <c s="16"/>
      <c s="16"/>
      <c s="16"/>
    </row>
    <row ht="14.15">
      <c r="B6" s="13"/>
      <c s="13"/>
      <c s="13">
        <v>1</v>
      </c>
      <c s="13">
        <v>2</v>
      </c>
      <c s="13">
        <v>3</v>
      </c>
      <c s="13">
        <v>4</v>
      </c>
      <c s="13">
        <v>5</v>
      </c>
    </row>
    <row ht="25">
      <c r="B7" s="13"/>
      <c s="13"/>
      <c s="13" t="s">
        <v>300</v>
      </c>
      <c s="13" t="s">
        <v>595</v>
      </c>
      <c s="13" t="s">
        <v>492</v>
      </c>
      <c s="13" t="s">
        <v>1480</v>
      </c>
      <c s="13" t="s">
        <v>1369</v>
      </c>
    </row>
    <row>
      <c r="B8" s="3" t="s">
        <v>895</v>
      </c>
      <c s="3" t="s">
        <v>84</v>
      </c>
      <c s="14">
        <v>1482018</v>
      </c>
      <c s="8"/>
      <c s="14">
        <v>1471805</v>
      </c>
      <c s="14">
        <v>10250</v>
      </c>
      <c s="14">
        <v>9705</v>
      </c>
    </row>
    <row>
      <c r="B9" s="2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&amp;CSCDAPT1 - SI03</oddHeader>
    <oddFooter>&amp;LStat-Reporting Application : &amp;R SaveAs(11/11/2024-10:46 PM)</oddFooter>
  </headerFooter>
</worksheet>
</file>

<file path=xl/worksheets/sheet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U278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4" width="30.7421875" customWidth="1"/>
    <col min="5" max="5" width="59.7421875" customWidth="1"/>
    <col min="6" max="6" width="10.7421875" customWidth="1"/>
    <col min="7" max="7" width="30.7421875" customWidth="1"/>
    <col min="8" max="8" width="12.7421875" customWidth="1"/>
    <col min="9" max="11" width="14.7421875" customWidth="1"/>
    <col min="12" max="14" width="30.7421875" customWidth="1"/>
    <col min="15" max="15" width="25.7421875" customWidth="1"/>
    <col min="16" max="18" width="30.7421875" customWidth="1"/>
    <col min="19" max="19" width="12.7421875" customWidth="1"/>
    <col min="20" max="21" width="30.7421875" customWidth="1"/>
  </cols>
  <sheetData>
    <row ht="14.15">
      <c r="C1" s="22" t="s">
        <v>590</v>
      </c>
      <c s="22" t="s">
        <v>402</v>
      </c>
      <c s="22" t="s">
        <v>591</v>
      </c>
      <c s="22" t="s">
        <v>83</v>
      </c>
    </row>
    <row ht="19.4">
      <c r="C2" s="27" t="str">
        <f>EMICO_24Q3_SCDPT1B!Wings_Company_ID</f>
        <v>EMICO</v>
      </c>
      <c s="27" t="str">
        <f>EMICO_24Q3_SCDPT1B!Wings_Statement_ID</f>
        <v>24Q3</v>
      </c>
      <c s="25" t="s">
        <v>85</v>
      </c>
      <c s="25" t="s">
        <v>1370</v>
      </c>
    </row>
    <row ht="14.15">
      <c r="B3" s="30" t="s">
        <v>188</v>
      </c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</row>
    <row ht="14.15">
      <c r="B4" s="31"/>
      <c s="32" t="s">
        <v>1064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9">
      <c r="B5" s="31"/>
      <c s="29" t="s">
        <v>1196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15">
      <c r="B6" s="13"/>
      <c s="13">
        <v>1</v>
      </c>
      <c s="13">
        <v>2</v>
      </c>
      <c s="13">
        <v>3</v>
      </c>
      <c s="13">
        <v>4</v>
      </c>
      <c s="13">
        <v>5</v>
      </c>
      <c s="13">
        <v>6</v>
      </c>
      <c s="13">
        <v>7</v>
      </c>
      <c s="13">
        <v>8</v>
      </c>
      <c s="13">
        <v>9</v>
      </c>
      <c s="13">
        <v>10.01</v>
      </c>
      <c s="13">
        <v>10.02</v>
      </c>
      <c s="13">
        <v>10.03</v>
      </c>
      <c s="13">
        <v>11</v>
      </c>
      <c s="13">
        <v>12</v>
      </c>
      <c s="13">
        <v>13</v>
      </c>
      <c s="13">
        <v>14</v>
      </c>
      <c s="13">
        <v>15</v>
      </c>
      <c s="13">
        <v>16</v>
      </c>
      <c s="13">
        <v>17</v>
      </c>
    </row>
    <row ht="65.25">
      <c r="B7" s="13"/>
      <c s="13" t="s">
        <v>1371</v>
      </c>
      <c s="13" t="s">
        <v>685</v>
      </c>
      <c s="13" t="s">
        <v>1197</v>
      </c>
      <c s="13" t="s">
        <v>896</v>
      </c>
      <c s="13" t="s">
        <v>301</v>
      </c>
      <c s="13" t="s">
        <v>596</v>
      </c>
      <c s="13" t="s">
        <v>492</v>
      </c>
      <c s="13" t="s">
        <v>595</v>
      </c>
      <c s="13" t="s">
        <v>302</v>
      </c>
      <c s="13" t="s">
        <v>897</v>
      </c>
      <c s="13" t="s">
        <v>805</v>
      </c>
      <c s="13" t="s">
        <v>189</v>
      </c>
      <c s="13" t="s">
        <v>190</v>
      </c>
      <c s="13" t="s">
        <v>1198</v>
      </c>
      <c s="13" t="s">
        <v>1067</v>
      </c>
      <c s="13" t="s">
        <v>191</v>
      </c>
      <c s="13" t="s">
        <v>898</v>
      </c>
      <c s="13" t="s">
        <v>410</v>
      </c>
      <c s="13" t="s">
        <v>899</v>
      </c>
    </row>
    <row>
      <c r="B8" s="10" t="s">
        <v>977</v>
      </c>
      <c s="10" t="s">
        <v>977</v>
      </c>
      <c s="7" t="s">
        <v>977</v>
      </c>
      <c s="7" t="s">
        <v>977</v>
      </c>
      <c s="21" t="s">
        <v>977</v>
      </c>
      <c s="7" t="s">
        <v>977</v>
      </c>
      <c s="7" t="s">
        <v>977</v>
      </c>
      <c s="5" t="s">
        <v>977</v>
      </c>
      <c s="5" t="s">
        <v>977</v>
      </c>
      <c s="5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</row>
    <row>
      <c r="B9" s="3" t="s">
        <v>1068</v>
      </c>
      <c s="3" t="s">
        <v>493</v>
      </c>
      <c s="9" t="s">
        <v>303</v>
      </c>
      <c s="17"/>
      <c s="23">
        <v>45475</v>
      </c>
      <c s="9" t="s">
        <v>7</v>
      </c>
      <c s="8"/>
      <c s="14">
        <v>5446481</v>
      </c>
      <c s="14">
        <v>5791000</v>
      </c>
      <c s="14">
        <v>63578</v>
      </c>
      <c s="17">
        <v>1</v>
      </c>
      <c s="17" t="s">
        <v>1199</v>
      </c>
      <c s="17"/>
      <c s="8"/>
      <c s="3" t="s">
        <v>8</v>
      </c>
      <c s="3" t="s">
        <v>1372</v>
      </c>
      <c s="3" t="s">
        <v>1281</v>
      </c>
      <c s="3" t="s">
        <v>8</v>
      </c>
      <c s="17" t="s">
        <v>1200</v>
      </c>
      <c s="26" t="str">
        <f>CONCATENATE(IF(ISERROR(VLOOKUP(L9,NAICDes2020_ValidationDesc,1,)),"",VLOOKUP(L9,NAICDes2020_LookupDesc,2,)),".",IF(ISERROR(VLOOKUP(M9,NAICDesModifier2020_ValidationDesc,1,)),"",VLOOKUP(M9,NAICDesModifier2020_LookupDesc,2,))," ",IF(ISERROR(VLOOKUP(N9,SVOAdminSymbolSCDBond2020_ValidationDesc,1,)),"",VLOOKUP(N9,SVOAdminSymbolSCDBond2020_LookupDesc,2,)))</f>
        <v xml:space="preserve">1.A </v>
      </c>
    </row>
    <row>
      <c r="B10" s="10" t="s">
        <v>977</v>
      </c>
      <c s="11" t="s">
        <v>977</v>
      </c>
      <c s="7" t="s">
        <v>977</v>
      </c>
      <c s="7" t="s">
        <v>977</v>
      </c>
      <c s="21" t="s">
        <v>977</v>
      </c>
      <c s="7" t="s">
        <v>977</v>
      </c>
      <c s="7" t="s">
        <v>977</v>
      </c>
      <c s="5" t="s">
        <v>977</v>
      </c>
      <c s="5" t="s">
        <v>977</v>
      </c>
      <c s="5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</row>
    <row>
      <c r="B11" s="3" t="s">
        <v>978</v>
      </c>
      <c s="9" t="s">
        <v>979</v>
      </c>
      <c s="8"/>
      <c s="8"/>
      <c s="24"/>
      <c s="8"/>
      <c s="8"/>
      <c s="6">
        <f t="shared" si="0" ref="I11:K11">SUM(I8:I10)</f>
        <v>5446481</v>
      </c>
      <c s="6">
        <f t="shared" si="0"/>
        <v>5791000</v>
      </c>
      <c s="6">
        <f t="shared" si="0"/>
        <v>63578</v>
      </c>
      <c s="8"/>
      <c s="8"/>
      <c s="8"/>
      <c s="8"/>
      <c s="8"/>
      <c s="8"/>
      <c s="8"/>
      <c s="8"/>
      <c s="8"/>
      <c s="8"/>
    </row>
    <row>
      <c r="B12" s="10" t="s">
        <v>977</v>
      </c>
      <c s="11" t="s">
        <v>977</v>
      </c>
      <c s="7" t="s">
        <v>977</v>
      </c>
      <c s="7" t="s">
        <v>977</v>
      </c>
      <c s="21" t="s">
        <v>977</v>
      </c>
      <c s="7" t="s">
        <v>977</v>
      </c>
      <c s="7" t="s">
        <v>977</v>
      </c>
      <c s="5" t="s">
        <v>977</v>
      </c>
      <c s="5" t="s">
        <v>977</v>
      </c>
      <c s="5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</row>
    <row>
      <c r="B13" s="3" t="s">
        <v>1282</v>
      </c>
      <c s="3" t="s">
        <v>686</v>
      </c>
      <c s="9" t="s">
        <v>411</v>
      </c>
      <c s="17" t="s">
        <v>1201</v>
      </c>
      <c s="23">
        <v>45475</v>
      </c>
      <c s="9" t="s">
        <v>597</v>
      </c>
      <c s="8"/>
      <c s="14">
        <v>481640</v>
      </c>
      <c s="14">
        <v>500000</v>
      </c>
      <c s="14">
        <v>2691</v>
      </c>
      <c s="17">
        <v>1</v>
      </c>
      <c s="17" t="s">
        <v>412</v>
      </c>
      <c s="17" t="s">
        <v>86</v>
      </c>
      <c s="8"/>
      <c s="3" t="s">
        <v>8</v>
      </c>
      <c s="3" t="s">
        <v>598</v>
      </c>
      <c s="3" t="s">
        <v>598</v>
      </c>
      <c s="3" t="s">
        <v>1202</v>
      </c>
      <c s="17" t="s">
        <v>1200</v>
      </c>
      <c s="26" t="str">
        <f t="shared" si="1" ref="U13:U53">CONCATENATE(IF(ISERROR(VLOOKUP(L13,NAICDes2020_ValidationDesc,1,)),"",VLOOKUP(L13,NAICDes2020_LookupDesc,2,)),".",IF(ISERROR(VLOOKUP(M13,NAICDesModifier2020_ValidationDesc,1,)),"",VLOOKUP(M13,NAICDesModifier2020_LookupDesc,2,))," ",IF(ISERROR(VLOOKUP(N13,SVOAdminSymbolSCDBond2020_ValidationDesc,1,)),"",VLOOKUP(N13,SVOAdminSymbolSCDBond2020_LookupDesc,2,)))</f>
        <v>1.C FE</v>
      </c>
    </row>
    <row>
      <c r="B14" s="3" t="s">
        <v>87</v>
      </c>
      <c s="3" t="s">
        <v>494</v>
      </c>
      <c s="9" t="s">
        <v>687</v>
      </c>
      <c s="17" t="s">
        <v>1201</v>
      </c>
      <c s="23">
        <v>45475</v>
      </c>
      <c s="9" t="s">
        <v>600</v>
      </c>
      <c s="8"/>
      <c s="14">
        <v>468850</v>
      </c>
      <c s="14">
        <v>500000</v>
      </c>
      <c s="14">
        <v>3660</v>
      </c>
      <c s="17">
        <v>1</v>
      </c>
      <c s="17" t="s">
        <v>806</v>
      </c>
      <c s="17" t="s">
        <v>86</v>
      </c>
      <c s="8"/>
      <c s="3" t="s">
        <v>413</v>
      </c>
      <c s="9" t="s">
        <v>495</v>
      </c>
      <c s="3" t="s">
        <v>8</v>
      </c>
      <c s="3" t="s">
        <v>1283</v>
      </c>
      <c s="17" t="s">
        <v>1200</v>
      </c>
      <c s="26" t="str">
        <f t="shared" si="1"/>
        <v>1.D FE</v>
      </c>
    </row>
    <row>
      <c r="B15" s="3" t="s">
        <v>497</v>
      </c>
      <c s="3" t="s">
        <v>601</v>
      </c>
      <c s="9" t="s">
        <v>9</v>
      </c>
      <c s="17" t="s">
        <v>1201</v>
      </c>
      <c s="23">
        <v>45475</v>
      </c>
      <c s="9" t="s">
        <v>1373</v>
      </c>
      <c s="8"/>
      <c s="14">
        <v>498745</v>
      </c>
      <c s="14">
        <v>500000</v>
      </c>
      <c s="14">
        <v>13724</v>
      </c>
      <c s="17">
        <v>2</v>
      </c>
      <c s="17" t="s">
        <v>412</v>
      </c>
      <c s="17" t="s">
        <v>86</v>
      </c>
      <c s="8"/>
      <c s="3" t="s">
        <v>88</v>
      </c>
      <c s="3" t="s">
        <v>1284</v>
      </c>
      <c s="3" t="s">
        <v>8</v>
      </c>
      <c s="3" t="s">
        <v>1203</v>
      </c>
      <c s="17" t="s">
        <v>1200</v>
      </c>
      <c s="26" t="str">
        <f t="shared" si="1"/>
        <v>2.C FE</v>
      </c>
    </row>
    <row>
      <c r="B16" s="3" t="s">
        <v>901</v>
      </c>
      <c s="3" t="s">
        <v>414</v>
      </c>
      <c s="9" t="s">
        <v>807</v>
      </c>
      <c s="17" t="s">
        <v>1201</v>
      </c>
      <c s="23">
        <v>45562</v>
      </c>
      <c s="9" t="s">
        <v>415</v>
      </c>
      <c s="8"/>
      <c s="14">
        <v>1056987</v>
      </c>
      <c s="14">
        <v>900000</v>
      </c>
      <c s="14">
        <v>5097</v>
      </c>
      <c s="17">
        <v>2</v>
      </c>
      <c s="17" t="s">
        <v>10</v>
      </c>
      <c s="17" t="s">
        <v>86</v>
      </c>
      <c s="8"/>
      <c s="3" t="s">
        <v>8</v>
      </c>
      <c s="3" t="s">
        <v>1374</v>
      </c>
      <c s="3" t="s">
        <v>1375</v>
      </c>
      <c s="3" t="s">
        <v>902</v>
      </c>
      <c s="17" t="s">
        <v>1200</v>
      </c>
      <c s="26" t="str">
        <f t="shared" si="1"/>
        <v>2.B FE</v>
      </c>
    </row>
    <row>
      <c r="B17" s="3" t="s">
        <v>1285</v>
      </c>
      <c s="3" t="s">
        <v>192</v>
      </c>
      <c s="9" t="s">
        <v>688</v>
      </c>
      <c s="17" t="s">
        <v>1201</v>
      </c>
      <c s="23">
        <v>45560</v>
      </c>
      <c s="3" t="s">
        <v>11</v>
      </c>
      <c s="8"/>
      <c s="14">
        <v>1987140</v>
      </c>
      <c s="14">
        <v>2000000</v>
      </c>
      <c s="14"/>
      <c s="17">
        <v>1</v>
      </c>
      <c s="17" t="s">
        <v>412</v>
      </c>
      <c s="17" t="s">
        <v>86</v>
      </c>
      <c s="8"/>
      <c s="3" t="s">
        <v>417</v>
      </c>
      <c s="9" t="s">
        <v>1286</v>
      </c>
      <c s="3" t="s">
        <v>305</v>
      </c>
      <c s="3" t="s">
        <v>8</v>
      </c>
      <c s="17" t="s">
        <v>1200</v>
      </c>
      <c s="26" t="str">
        <f t="shared" si="1"/>
        <v>1.C FE</v>
      </c>
    </row>
    <row>
      <c r="B18" s="3" t="s">
        <v>89</v>
      </c>
      <c s="3" t="s">
        <v>980</v>
      </c>
      <c s="9" t="s">
        <v>306</v>
      </c>
      <c s="17" t="s">
        <v>1201</v>
      </c>
      <c s="23">
        <v>45539</v>
      </c>
      <c s="3" t="s">
        <v>11</v>
      </c>
      <c s="8"/>
      <c s="14">
        <v>792000</v>
      </c>
      <c s="14">
        <v>800000</v>
      </c>
      <c s="14"/>
      <c s="17">
        <v>1</v>
      </c>
      <c s="17" t="s">
        <v>412</v>
      </c>
      <c s="17" t="s">
        <v>86</v>
      </c>
      <c s="8"/>
      <c s="3" t="s">
        <v>12</v>
      </c>
      <c s="3" t="s">
        <v>903</v>
      </c>
      <c s="3" t="s">
        <v>305</v>
      </c>
      <c s="3" t="s">
        <v>8</v>
      </c>
      <c s="17" t="s">
        <v>1200</v>
      </c>
      <c s="26" t="str">
        <f t="shared" si="1"/>
        <v>1.C FE</v>
      </c>
    </row>
    <row>
      <c r="B19" s="3" t="s">
        <v>498</v>
      </c>
      <c s="3" t="s">
        <v>307</v>
      </c>
      <c s="9" t="s">
        <v>981</v>
      </c>
      <c s="17" t="s">
        <v>1201</v>
      </c>
      <c s="23">
        <v>45474</v>
      </c>
      <c s="9" t="s">
        <v>1204</v>
      </c>
      <c s="8"/>
      <c s="14">
        <v>1484415</v>
      </c>
      <c s="14">
        <v>1500000</v>
      </c>
      <c s="14"/>
      <c s="17">
        <v>1</v>
      </c>
      <c s="17" t="s">
        <v>499</v>
      </c>
      <c s="17" t="s">
        <v>86</v>
      </c>
      <c s="8"/>
      <c s="3" t="s">
        <v>1069</v>
      </c>
      <c s="9" t="s">
        <v>193</v>
      </c>
      <c s="3" t="s">
        <v>305</v>
      </c>
      <c s="3" t="s">
        <v>8</v>
      </c>
      <c s="17" t="s">
        <v>1200</v>
      </c>
      <c s="26" t="str">
        <f t="shared" si="1"/>
        <v>1.G FE</v>
      </c>
    </row>
    <row>
      <c r="B20" s="3" t="s">
        <v>982</v>
      </c>
      <c s="3" t="s">
        <v>308</v>
      </c>
      <c s="9" t="s">
        <v>90</v>
      </c>
      <c s="17" t="s">
        <v>1201</v>
      </c>
      <c s="23">
        <v>45562</v>
      </c>
      <c s="9" t="s">
        <v>689</v>
      </c>
      <c s="8"/>
      <c s="14">
        <v>193450</v>
      </c>
      <c s="14">
        <v>200000</v>
      </c>
      <c s="14">
        <v>1110</v>
      </c>
      <c s="17">
        <v>2</v>
      </c>
      <c s="17" t="s">
        <v>1199</v>
      </c>
      <c s="17" t="s">
        <v>86</v>
      </c>
      <c s="8"/>
      <c s="3" t="s">
        <v>8</v>
      </c>
      <c s="3" t="s">
        <v>1205</v>
      </c>
      <c s="3" t="s">
        <v>305</v>
      </c>
      <c s="3" t="s">
        <v>8</v>
      </c>
      <c s="17" t="s">
        <v>1200</v>
      </c>
      <c s="26" t="str">
        <f t="shared" si="1"/>
        <v>2.A FE</v>
      </c>
    </row>
    <row>
      <c r="B21" s="3" t="s">
        <v>1376</v>
      </c>
      <c s="3" t="s">
        <v>1287</v>
      </c>
      <c s="9" t="s">
        <v>1481</v>
      </c>
      <c s="17" t="s">
        <v>1201</v>
      </c>
      <c s="23">
        <v>45475</v>
      </c>
      <c s="3" t="s">
        <v>13</v>
      </c>
      <c s="8"/>
      <c s="14">
        <v>1044940</v>
      </c>
      <c s="14">
        <v>1000000</v>
      </c>
      <c s="14">
        <v>27556</v>
      </c>
      <c s="17">
        <v>2</v>
      </c>
      <c s="17" t="s">
        <v>412</v>
      </c>
      <c s="17" t="s">
        <v>86</v>
      </c>
      <c s="8"/>
      <c s="3" t="s">
        <v>8</v>
      </c>
      <c s="3" t="s">
        <v>904</v>
      </c>
      <c s="3" t="s">
        <v>8</v>
      </c>
      <c s="3" t="s">
        <v>8</v>
      </c>
      <c s="17" t="s">
        <v>1200</v>
      </c>
      <c s="26" t="str">
        <f t="shared" si="1"/>
        <v>2.C FE</v>
      </c>
    </row>
    <row>
      <c r="B22" s="3" t="s">
        <v>500</v>
      </c>
      <c s="3" t="s">
        <v>501</v>
      </c>
      <c s="9" t="s">
        <v>502</v>
      </c>
      <c s="17" t="s">
        <v>1201</v>
      </c>
      <c s="23">
        <v>45483</v>
      </c>
      <c s="3" t="s">
        <v>690</v>
      </c>
      <c s="8"/>
      <c s="14">
        <v>367170</v>
      </c>
      <c s="14">
        <v>300000</v>
      </c>
      <c s="14">
        <v>3646</v>
      </c>
      <c s="17">
        <v>2</v>
      </c>
      <c s="17" t="s">
        <v>10</v>
      </c>
      <c s="17" t="s">
        <v>86</v>
      </c>
      <c s="8"/>
      <c s="3" t="s">
        <v>8</v>
      </c>
      <c s="3" t="s">
        <v>1482</v>
      </c>
      <c s="3" t="s">
        <v>8</v>
      </c>
      <c s="3" t="s">
        <v>8</v>
      </c>
      <c s="17" t="s">
        <v>1200</v>
      </c>
      <c s="26" t="str">
        <f t="shared" si="1"/>
        <v>2.B FE</v>
      </c>
    </row>
    <row>
      <c r="B23" s="3" t="s">
        <v>905</v>
      </c>
      <c s="3" t="s">
        <v>983</v>
      </c>
      <c s="9" t="s">
        <v>309</v>
      </c>
      <c s="17" t="s">
        <v>1201</v>
      </c>
      <c s="23">
        <v>45475</v>
      </c>
      <c s="3" t="s">
        <v>808</v>
      </c>
      <c s="8"/>
      <c s="14">
        <v>1066000</v>
      </c>
      <c s="14">
        <v>1000000</v>
      </c>
      <c s="14">
        <v>19832</v>
      </c>
      <c s="17">
        <v>2</v>
      </c>
      <c s="17" t="s">
        <v>10</v>
      </c>
      <c s="17" t="s">
        <v>86</v>
      </c>
      <c s="8"/>
      <c s="3" t="s">
        <v>8</v>
      </c>
      <c s="3" t="s">
        <v>1482</v>
      </c>
      <c s="3" t="s">
        <v>8</v>
      </c>
      <c s="3" t="s">
        <v>8</v>
      </c>
      <c s="17" t="s">
        <v>1200</v>
      </c>
      <c s="26" t="str">
        <f t="shared" si="1"/>
        <v>2.B FE</v>
      </c>
    </row>
    <row>
      <c r="B24" s="3" t="s">
        <v>1288</v>
      </c>
      <c s="3" t="s">
        <v>418</v>
      </c>
      <c s="9" t="s">
        <v>1483</v>
      </c>
      <c s="17" t="s">
        <v>1201</v>
      </c>
      <c s="23">
        <v>45505</v>
      </c>
      <c s="3" t="s">
        <v>1206</v>
      </c>
      <c s="8"/>
      <c s="14">
        <v>1199148</v>
      </c>
      <c s="14">
        <v>1200000</v>
      </c>
      <c s="14"/>
      <c s="17">
        <v>2</v>
      </c>
      <c s="17" t="s">
        <v>10</v>
      </c>
      <c s="17" t="s">
        <v>86</v>
      </c>
      <c s="8"/>
      <c s="3" t="s">
        <v>8</v>
      </c>
      <c s="3" t="s">
        <v>1482</v>
      </c>
      <c s="3" t="s">
        <v>8</v>
      </c>
      <c s="3" t="s">
        <v>8</v>
      </c>
      <c s="17" t="s">
        <v>1200</v>
      </c>
      <c s="26" t="str">
        <f t="shared" si="1"/>
        <v>2.B FE</v>
      </c>
    </row>
    <row>
      <c r="B25" s="3" t="s">
        <v>91</v>
      </c>
      <c s="3" t="s">
        <v>503</v>
      </c>
      <c s="9" t="s">
        <v>14</v>
      </c>
      <c s="17" t="s">
        <v>1201</v>
      </c>
      <c s="23">
        <v>45475</v>
      </c>
      <c s="3" t="s">
        <v>1207</v>
      </c>
      <c s="8"/>
      <c s="14">
        <v>464750</v>
      </c>
      <c s="14">
        <v>500000</v>
      </c>
      <c s="14">
        <v>479</v>
      </c>
      <c s="17">
        <v>2</v>
      </c>
      <c s="17" t="s">
        <v>10</v>
      </c>
      <c s="17" t="s">
        <v>86</v>
      </c>
      <c s="8"/>
      <c s="3" t="s">
        <v>15</v>
      </c>
      <c s="9" t="s">
        <v>1484</v>
      </c>
      <c s="9" t="s">
        <v>1484</v>
      </c>
      <c s="3" t="s">
        <v>8</v>
      </c>
      <c s="17" t="s">
        <v>1200</v>
      </c>
      <c s="26" t="str">
        <f t="shared" si="1"/>
        <v>2.B FE</v>
      </c>
    </row>
    <row>
      <c r="B26" s="3" t="s">
        <v>504</v>
      </c>
      <c s="3" t="s">
        <v>984</v>
      </c>
      <c s="9" t="s">
        <v>505</v>
      </c>
      <c s="17" t="s">
        <v>1201</v>
      </c>
      <c s="23">
        <v>45554</v>
      </c>
      <c s="9" t="s">
        <v>1208</v>
      </c>
      <c s="8"/>
      <c s="14">
        <v>595758</v>
      </c>
      <c s="14">
        <v>600000</v>
      </c>
      <c s="14"/>
      <c s="17">
        <v>2</v>
      </c>
      <c s="17" t="s">
        <v>412</v>
      </c>
      <c s="17" t="s">
        <v>86</v>
      </c>
      <c s="8"/>
      <c s="3" t="s">
        <v>88</v>
      </c>
      <c s="3" t="s">
        <v>1284</v>
      </c>
      <c s="3" t="s">
        <v>305</v>
      </c>
      <c s="3" t="s">
        <v>8</v>
      </c>
      <c s="17" t="s">
        <v>1200</v>
      </c>
      <c s="26" t="str">
        <f t="shared" si="1"/>
        <v>2.C FE</v>
      </c>
    </row>
    <row>
      <c r="B27" s="3" t="s">
        <v>906</v>
      </c>
      <c s="3" t="s">
        <v>92</v>
      </c>
      <c s="9" t="s">
        <v>1377</v>
      </c>
      <c s="17" t="s">
        <v>1201</v>
      </c>
      <c s="23">
        <v>45483</v>
      </c>
      <c s="9" t="s">
        <v>1204</v>
      </c>
      <c s="8"/>
      <c s="14">
        <v>993400</v>
      </c>
      <c s="14">
        <v>1000000</v>
      </c>
      <c s="14"/>
      <c s="17">
        <v>1</v>
      </c>
      <c s="17" t="s">
        <v>1289</v>
      </c>
      <c s="17" t="s">
        <v>86</v>
      </c>
      <c s="8"/>
      <c s="3" t="s">
        <v>419</v>
      </c>
      <c s="3" t="s">
        <v>1485</v>
      </c>
      <c s="3" t="s">
        <v>305</v>
      </c>
      <c s="3" t="s">
        <v>8</v>
      </c>
      <c s="17" t="s">
        <v>1200</v>
      </c>
      <c s="26" t="str">
        <f t="shared" si="1"/>
        <v>1.E FE</v>
      </c>
    </row>
    <row>
      <c r="B28" s="3" t="s">
        <v>1378</v>
      </c>
      <c s="3" t="s">
        <v>506</v>
      </c>
      <c s="9" t="s">
        <v>603</v>
      </c>
      <c s="17" t="s">
        <v>1201</v>
      </c>
      <c s="23">
        <v>45561</v>
      </c>
      <c s="3" t="s">
        <v>13</v>
      </c>
      <c s="8"/>
      <c s="14">
        <v>193318</v>
      </c>
      <c s="14">
        <v>200000</v>
      </c>
      <c s="14">
        <v>3958</v>
      </c>
      <c s="17">
        <v>2</v>
      </c>
      <c s="17" t="s">
        <v>10</v>
      </c>
      <c s="17" t="s">
        <v>86</v>
      </c>
      <c s="8"/>
      <c s="3" t="s">
        <v>8</v>
      </c>
      <c s="9" t="s">
        <v>1209</v>
      </c>
      <c s="9" t="s">
        <v>1210</v>
      </c>
      <c s="3" t="s">
        <v>8</v>
      </c>
      <c s="17" t="s">
        <v>1200</v>
      </c>
      <c s="26" t="str">
        <f t="shared" si="1"/>
        <v>2.B FE</v>
      </c>
    </row>
    <row>
      <c r="B29" s="3" t="s">
        <v>195</v>
      </c>
      <c s="3" t="s">
        <v>809</v>
      </c>
      <c s="9" t="s">
        <v>1379</v>
      </c>
      <c s="17" t="s">
        <v>1201</v>
      </c>
      <c s="23">
        <v>45475</v>
      </c>
      <c s="9" t="s">
        <v>810</v>
      </c>
      <c s="8"/>
      <c s="14">
        <v>811600</v>
      </c>
      <c s="14">
        <v>1000000</v>
      </c>
      <c s="14">
        <v>13708</v>
      </c>
      <c s="17">
        <v>2</v>
      </c>
      <c s="17" t="s">
        <v>10</v>
      </c>
      <c s="17" t="s">
        <v>86</v>
      </c>
      <c s="8"/>
      <c s="3" t="s">
        <v>8</v>
      </c>
      <c s="9" t="s">
        <v>1209</v>
      </c>
      <c s="9" t="s">
        <v>1210</v>
      </c>
      <c s="3" t="s">
        <v>8</v>
      </c>
      <c s="17" t="s">
        <v>1200</v>
      </c>
      <c s="26" t="str">
        <f t="shared" si="1"/>
        <v>2.B FE</v>
      </c>
    </row>
    <row>
      <c r="B30" s="3" t="s">
        <v>604</v>
      </c>
      <c s="3" t="s">
        <v>1290</v>
      </c>
      <c s="9" t="s">
        <v>93</v>
      </c>
      <c s="17" t="s">
        <v>1201</v>
      </c>
      <c s="23">
        <v>45475</v>
      </c>
      <c s="3" t="s">
        <v>1486</v>
      </c>
      <c s="8"/>
      <c s="14">
        <v>1002500</v>
      </c>
      <c s="14">
        <v>1000000</v>
      </c>
      <c s="14">
        <v>25400</v>
      </c>
      <c s="17">
        <v>2</v>
      </c>
      <c s="17" t="s">
        <v>10</v>
      </c>
      <c s="17" t="s">
        <v>86</v>
      </c>
      <c s="8"/>
      <c s="3" t="s">
        <v>8</v>
      </c>
      <c s="9" t="s">
        <v>1209</v>
      </c>
      <c s="9" t="s">
        <v>1210</v>
      </c>
      <c s="3" t="s">
        <v>8</v>
      </c>
      <c s="17" t="s">
        <v>1200</v>
      </c>
      <c s="26" t="str">
        <f t="shared" si="1"/>
        <v>2.B FE</v>
      </c>
    </row>
    <row>
      <c r="B31" s="3" t="s">
        <v>985</v>
      </c>
      <c s="3" t="s">
        <v>94</v>
      </c>
      <c s="9" t="s">
        <v>1070</v>
      </c>
      <c s="17" t="s">
        <v>1201</v>
      </c>
      <c s="23">
        <v>45475</v>
      </c>
      <c s="9" t="s">
        <v>810</v>
      </c>
      <c s="8"/>
      <c s="14">
        <v>971300</v>
      </c>
      <c s="14">
        <v>1000000</v>
      </c>
      <c s="14">
        <v>9333</v>
      </c>
      <c s="17">
        <v>2</v>
      </c>
      <c s="17" t="s">
        <v>10</v>
      </c>
      <c s="17" t="s">
        <v>86</v>
      </c>
      <c s="8"/>
      <c s="3" t="s">
        <v>8</v>
      </c>
      <c s="9" t="s">
        <v>1209</v>
      </c>
      <c s="9" t="s">
        <v>1210</v>
      </c>
      <c s="3" t="s">
        <v>8</v>
      </c>
      <c s="17" t="s">
        <v>1200</v>
      </c>
      <c s="26" t="str">
        <f t="shared" si="1"/>
        <v>2.B FE</v>
      </c>
    </row>
    <row>
      <c r="B32" s="3" t="s">
        <v>95</v>
      </c>
      <c s="3" t="s">
        <v>196</v>
      </c>
      <c s="9" t="s">
        <v>907</v>
      </c>
      <c s="17" t="s">
        <v>1201</v>
      </c>
      <c s="23">
        <v>45475</v>
      </c>
      <c s="9" t="s">
        <v>16</v>
      </c>
      <c s="8"/>
      <c s="14">
        <v>300300</v>
      </c>
      <c s="14">
        <v>300000</v>
      </c>
      <c s="14">
        <v>1582</v>
      </c>
      <c s="17">
        <v>2</v>
      </c>
      <c s="17" t="s">
        <v>412</v>
      </c>
      <c s="17" t="s">
        <v>86</v>
      </c>
      <c s="8"/>
      <c s="3" t="s">
        <v>605</v>
      </c>
      <c s="9" t="s">
        <v>1291</v>
      </c>
      <c s="3" t="s">
        <v>8</v>
      </c>
      <c s="3" t="s">
        <v>8</v>
      </c>
      <c s="17" t="s">
        <v>1200</v>
      </c>
      <c s="26" t="str">
        <f t="shared" si="1"/>
        <v>2.C FE</v>
      </c>
    </row>
    <row>
      <c r="B33" s="3" t="s">
        <v>507</v>
      </c>
      <c s="3" t="s">
        <v>606</v>
      </c>
      <c s="9" t="s">
        <v>811</v>
      </c>
      <c s="17" t="s">
        <v>1201</v>
      </c>
      <c s="23">
        <v>45475</v>
      </c>
      <c s="3" t="s">
        <v>812</v>
      </c>
      <c s="8"/>
      <c s="14">
        <v>287247</v>
      </c>
      <c s="14">
        <v>300000</v>
      </c>
      <c s="14">
        <v>1553</v>
      </c>
      <c s="17">
        <v>1</v>
      </c>
      <c s="17" t="s">
        <v>1289</v>
      </c>
      <c s="17" t="s">
        <v>86</v>
      </c>
      <c s="8"/>
      <c s="3" t="s">
        <v>1071</v>
      </c>
      <c s="3" t="s">
        <v>691</v>
      </c>
      <c s="3" t="s">
        <v>1072</v>
      </c>
      <c s="3" t="s">
        <v>8</v>
      </c>
      <c s="17" t="s">
        <v>1200</v>
      </c>
      <c s="26" t="str">
        <f t="shared" si="1"/>
        <v>1.E FE</v>
      </c>
    </row>
    <row>
      <c r="B34" s="3" t="s">
        <v>908</v>
      </c>
      <c s="3" t="s">
        <v>1211</v>
      </c>
      <c s="9" t="s">
        <v>96</v>
      </c>
      <c s="17" t="s">
        <v>1201</v>
      </c>
      <c s="23">
        <v>45562</v>
      </c>
      <c s="3" t="s">
        <v>11</v>
      </c>
      <c s="8"/>
      <c s="14">
        <v>695238</v>
      </c>
      <c s="14">
        <v>700000</v>
      </c>
      <c s="14">
        <v>13183</v>
      </c>
      <c s="17">
        <v>1</v>
      </c>
      <c s="17" t="s">
        <v>1289</v>
      </c>
      <c s="17" t="s">
        <v>86</v>
      </c>
      <c s="8"/>
      <c s="3" t="s">
        <v>692</v>
      </c>
      <c s="3" t="s">
        <v>813</v>
      </c>
      <c s="3" t="s">
        <v>8</v>
      </c>
      <c s="3" t="s">
        <v>8</v>
      </c>
      <c s="17" t="s">
        <v>1200</v>
      </c>
      <c s="26" t="str">
        <f t="shared" si="1"/>
        <v>1.E FE</v>
      </c>
    </row>
    <row>
      <c r="B35" s="3" t="s">
        <v>1292</v>
      </c>
      <c s="3" t="s">
        <v>1293</v>
      </c>
      <c s="9" t="s">
        <v>1212</v>
      </c>
      <c s="17" t="s">
        <v>1201</v>
      </c>
      <c s="23">
        <v>45483</v>
      </c>
      <c s="9" t="s">
        <v>814</v>
      </c>
      <c s="8"/>
      <c s="14">
        <v>286500</v>
      </c>
      <c s="14">
        <v>300000</v>
      </c>
      <c s="14">
        <v>1490</v>
      </c>
      <c s="17">
        <v>1</v>
      </c>
      <c s="17" t="s">
        <v>1289</v>
      </c>
      <c s="17" t="s">
        <v>86</v>
      </c>
      <c s="8"/>
      <c s="3" t="s">
        <v>1487</v>
      </c>
      <c s="3" t="s">
        <v>97</v>
      </c>
      <c s="3" t="s">
        <v>8</v>
      </c>
      <c s="3" t="s">
        <v>8</v>
      </c>
      <c s="17" t="s">
        <v>1200</v>
      </c>
      <c s="26" t="str">
        <f t="shared" si="1"/>
        <v>1.E FE</v>
      </c>
    </row>
    <row>
      <c r="B36" s="3" t="s">
        <v>98</v>
      </c>
      <c s="3" t="s">
        <v>693</v>
      </c>
      <c s="9" t="s">
        <v>197</v>
      </c>
      <c s="17" t="s">
        <v>1201</v>
      </c>
      <c s="23">
        <v>45526</v>
      </c>
      <c s="9" t="s">
        <v>607</v>
      </c>
      <c s="8"/>
      <c s="14">
        <v>1513800</v>
      </c>
      <c s="14">
        <v>1482500</v>
      </c>
      <c s="14">
        <v>29870</v>
      </c>
      <c s="17">
        <v>1</v>
      </c>
      <c s="17" t="s">
        <v>99</v>
      </c>
      <c s="17" t="s">
        <v>86</v>
      </c>
      <c s="8"/>
      <c s="3" t="s">
        <v>8</v>
      </c>
      <c s="9" t="s">
        <v>1213</v>
      </c>
      <c s="3" t="s">
        <v>8</v>
      </c>
      <c s="3" t="s">
        <v>8</v>
      </c>
      <c s="17" t="s">
        <v>1200</v>
      </c>
      <c s="26" t="str">
        <f t="shared" si="1"/>
        <v>1.F FE</v>
      </c>
    </row>
    <row>
      <c r="B37" s="3" t="s">
        <v>608</v>
      </c>
      <c s="3" t="s">
        <v>1294</v>
      </c>
      <c s="9" t="s">
        <v>1073</v>
      </c>
      <c s="17" t="s">
        <v>1201</v>
      </c>
      <c s="23">
        <v>45475</v>
      </c>
      <c s="9" t="s">
        <v>1204</v>
      </c>
      <c s="8"/>
      <c s="14">
        <v>507600</v>
      </c>
      <c s="14">
        <v>600000</v>
      </c>
      <c s="14">
        <v>2458</v>
      </c>
      <c s="17">
        <v>1</v>
      </c>
      <c s="17" t="s">
        <v>1289</v>
      </c>
      <c s="17" t="s">
        <v>86</v>
      </c>
      <c s="8"/>
      <c s="3" t="s">
        <v>1488</v>
      </c>
      <c s="9" t="s">
        <v>1214</v>
      </c>
      <c s="3" t="s">
        <v>8</v>
      </c>
      <c s="3" t="s">
        <v>8</v>
      </c>
      <c s="17" t="s">
        <v>1200</v>
      </c>
      <c s="26" t="str">
        <f t="shared" si="1"/>
        <v>1.E FE</v>
      </c>
    </row>
    <row>
      <c r="B38" s="3" t="s">
        <v>986</v>
      </c>
      <c s="3" t="s">
        <v>1215</v>
      </c>
      <c s="9" t="s">
        <v>421</v>
      </c>
      <c s="17" t="s">
        <v>1201</v>
      </c>
      <c s="23">
        <v>45527</v>
      </c>
      <c s="3" t="s">
        <v>508</v>
      </c>
      <c s="8"/>
      <c s="14">
        <v>1255650</v>
      </c>
      <c s="14">
        <v>1500000</v>
      </c>
      <c s="14">
        <v>14479</v>
      </c>
      <c s="17">
        <v>2</v>
      </c>
      <c s="17" t="s">
        <v>1199</v>
      </c>
      <c s="17" t="s">
        <v>86</v>
      </c>
      <c s="8"/>
      <c s="3" t="s">
        <v>1074</v>
      </c>
      <c s="3" t="s">
        <v>1205</v>
      </c>
      <c s="3" t="s">
        <v>305</v>
      </c>
      <c s="3" t="s">
        <v>8</v>
      </c>
      <c s="17" t="s">
        <v>1200</v>
      </c>
      <c s="26" t="str">
        <f t="shared" si="1"/>
        <v>2.A FE</v>
      </c>
    </row>
    <row>
      <c r="B39" s="3" t="s">
        <v>1380</v>
      </c>
      <c s="3" t="s">
        <v>100</v>
      </c>
      <c s="9" t="s">
        <v>909</v>
      </c>
      <c s="17" t="s">
        <v>1201</v>
      </c>
      <c s="23">
        <v>45527</v>
      </c>
      <c s="9" t="s">
        <v>1208</v>
      </c>
      <c s="8"/>
      <c s="14">
        <v>488125</v>
      </c>
      <c s="14">
        <v>500000</v>
      </c>
      <c s="14">
        <v>5462</v>
      </c>
      <c s="17">
        <v>1</v>
      </c>
      <c s="17" t="s">
        <v>1289</v>
      </c>
      <c s="17" t="s">
        <v>86</v>
      </c>
      <c s="8"/>
      <c s="3" t="s">
        <v>8</v>
      </c>
      <c s="3" t="s">
        <v>509</v>
      </c>
      <c s="3" t="s">
        <v>8</v>
      </c>
      <c s="3" t="s">
        <v>8</v>
      </c>
      <c s="17" t="s">
        <v>1200</v>
      </c>
      <c s="26" t="str">
        <f t="shared" si="1"/>
        <v>1.E FE</v>
      </c>
    </row>
    <row>
      <c r="B40" s="3" t="s">
        <v>198</v>
      </c>
      <c s="3" t="s">
        <v>694</v>
      </c>
      <c s="9" t="s">
        <v>1216</v>
      </c>
      <c s="17" t="s">
        <v>1201</v>
      </c>
      <c s="23">
        <v>45483</v>
      </c>
      <c s="9" t="s">
        <v>101</v>
      </c>
      <c s="8"/>
      <c s="14">
        <v>294450</v>
      </c>
      <c s="14">
        <v>300000</v>
      </c>
      <c s="14">
        <v>7069</v>
      </c>
      <c s="17">
        <v>1</v>
      </c>
      <c s="17" t="s">
        <v>1289</v>
      </c>
      <c s="17" t="s">
        <v>86</v>
      </c>
      <c s="8"/>
      <c s="3" t="s">
        <v>8</v>
      </c>
      <c s="3" t="s">
        <v>509</v>
      </c>
      <c s="3" t="s">
        <v>8</v>
      </c>
      <c s="3" t="s">
        <v>8</v>
      </c>
      <c s="17" t="s">
        <v>1200</v>
      </c>
      <c s="26" t="str">
        <f t="shared" si="1"/>
        <v>1.E FE</v>
      </c>
    </row>
    <row>
      <c r="B41" s="3" t="s">
        <v>609</v>
      </c>
      <c s="3" t="s">
        <v>1075</v>
      </c>
      <c s="9" t="s">
        <v>17</v>
      </c>
      <c s="17" t="s">
        <v>1201</v>
      </c>
      <c s="23">
        <v>45475</v>
      </c>
      <c s="3" t="s">
        <v>508</v>
      </c>
      <c s="8"/>
      <c s="14">
        <v>487250</v>
      </c>
      <c s="14">
        <v>500000</v>
      </c>
      <c s="14">
        <v>11736</v>
      </c>
      <c s="17">
        <v>1</v>
      </c>
      <c s="17" t="s">
        <v>1289</v>
      </c>
      <c s="17" t="s">
        <v>86</v>
      </c>
      <c s="8"/>
      <c s="3" t="s">
        <v>8</v>
      </c>
      <c s="3" t="s">
        <v>509</v>
      </c>
      <c s="3" t="s">
        <v>8</v>
      </c>
      <c s="3" t="s">
        <v>8</v>
      </c>
      <c s="17" t="s">
        <v>1200</v>
      </c>
      <c s="26" t="str">
        <f t="shared" si="1"/>
        <v>1.E FE</v>
      </c>
    </row>
    <row>
      <c r="B42" s="3" t="s">
        <v>1295</v>
      </c>
      <c s="3" t="s">
        <v>1381</v>
      </c>
      <c s="9" t="s">
        <v>695</v>
      </c>
      <c s="17" t="s">
        <v>1201</v>
      </c>
      <c s="23">
        <v>45483</v>
      </c>
      <c s="9" t="s">
        <v>696</v>
      </c>
      <c s="8"/>
      <c s="14">
        <v>738175</v>
      </c>
      <c s="14">
        <v>800000</v>
      </c>
      <c s="14">
        <v>3533</v>
      </c>
      <c s="17">
        <v>1</v>
      </c>
      <c s="17" t="s">
        <v>412</v>
      </c>
      <c s="17" t="s">
        <v>86</v>
      </c>
      <c s="8"/>
      <c s="3" t="s">
        <v>510</v>
      </c>
      <c s="3" t="s">
        <v>1382</v>
      </c>
      <c s="3" t="s">
        <v>1489</v>
      </c>
      <c s="3" t="s">
        <v>8</v>
      </c>
      <c s="17" t="s">
        <v>1200</v>
      </c>
      <c s="26" t="str">
        <f t="shared" si="1"/>
        <v>1.C FE</v>
      </c>
    </row>
    <row>
      <c r="B43" s="3" t="s">
        <v>102</v>
      </c>
      <c s="3" t="s">
        <v>697</v>
      </c>
      <c s="9" t="s">
        <v>815</v>
      </c>
      <c s="17" t="s">
        <v>1201</v>
      </c>
      <c s="23">
        <v>45562</v>
      </c>
      <c s="3" t="s">
        <v>11</v>
      </c>
      <c s="8"/>
      <c s="14">
        <v>212000</v>
      </c>
      <c s="14">
        <v>200000</v>
      </c>
      <c s="14">
        <v>1000</v>
      </c>
      <c s="17">
        <v>2</v>
      </c>
      <c s="17" t="s">
        <v>1199</v>
      </c>
      <c s="17" t="s">
        <v>86</v>
      </c>
      <c s="8"/>
      <c s="3" t="s">
        <v>199</v>
      </c>
      <c s="3" t="s">
        <v>511</v>
      </c>
      <c s="3" t="s">
        <v>1076</v>
      </c>
      <c s="3" t="s">
        <v>8</v>
      </c>
      <c s="17" t="s">
        <v>1200</v>
      </c>
      <c s="26" t="str">
        <f t="shared" si="1"/>
        <v>2.A FE</v>
      </c>
    </row>
    <row>
      <c r="B44" s="3" t="s">
        <v>512</v>
      </c>
      <c s="3" t="s">
        <v>103</v>
      </c>
      <c s="9" t="s">
        <v>1296</v>
      </c>
      <c s="17" t="s">
        <v>1201</v>
      </c>
      <c s="23">
        <v>45540</v>
      </c>
      <c s="3" t="s">
        <v>1207</v>
      </c>
      <c s="8"/>
      <c s="14">
        <v>995500</v>
      </c>
      <c s="14">
        <v>1000000</v>
      </c>
      <c s="14">
        <v>556</v>
      </c>
      <c s="17">
        <v>2</v>
      </c>
      <c s="17" t="s">
        <v>10</v>
      </c>
      <c s="17" t="s">
        <v>86</v>
      </c>
      <c s="8"/>
      <c s="3" t="s">
        <v>8</v>
      </c>
      <c s="3" t="s">
        <v>104</v>
      </c>
      <c s="3" t="s">
        <v>8</v>
      </c>
      <c s="3" t="s">
        <v>8</v>
      </c>
      <c s="17" t="s">
        <v>1200</v>
      </c>
      <c s="26" t="str">
        <f t="shared" si="1"/>
        <v>2.B FE</v>
      </c>
    </row>
    <row>
      <c r="B45" s="3" t="s">
        <v>910</v>
      </c>
      <c s="3" t="s">
        <v>987</v>
      </c>
      <c s="9" t="s">
        <v>200</v>
      </c>
      <c s="17" t="s">
        <v>1201</v>
      </c>
      <c s="23">
        <v>45475</v>
      </c>
      <c s="3" t="s">
        <v>311</v>
      </c>
      <c s="8"/>
      <c s="14">
        <v>4058800</v>
      </c>
      <c s="14">
        <v>4000000</v>
      </c>
      <c s="14">
        <v>4333</v>
      </c>
      <c s="17">
        <v>2</v>
      </c>
      <c s="17" t="s">
        <v>10</v>
      </c>
      <c s="17" t="s">
        <v>86</v>
      </c>
      <c s="8"/>
      <c s="3" t="s">
        <v>816</v>
      </c>
      <c s="9" t="s">
        <v>201</v>
      </c>
      <c s="3" t="s">
        <v>8</v>
      </c>
      <c s="3" t="s">
        <v>8</v>
      </c>
      <c s="17" t="s">
        <v>1200</v>
      </c>
      <c s="26" t="str">
        <f t="shared" si="1"/>
        <v>2.B FE</v>
      </c>
    </row>
    <row>
      <c r="B46" s="3" t="s">
        <v>1383</v>
      </c>
      <c s="3" t="s">
        <v>1490</v>
      </c>
      <c s="9" t="s">
        <v>911</v>
      </c>
      <c s="17" t="s">
        <v>1201</v>
      </c>
      <c s="23">
        <v>45475</v>
      </c>
      <c s="3" t="s">
        <v>1491</v>
      </c>
      <c s="8"/>
      <c s="14">
        <v>421430</v>
      </c>
      <c s="14">
        <v>500000</v>
      </c>
      <c s="14">
        <v>4934</v>
      </c>
      <c s="17">
        <v>2</v>
      </c>
      <c s="17" t="s">
        <v>412</v>
      </c>
      <c s="17" t="s">
        <v>86</v>
      </c>
      <c s="8"/>
      <c s="3" t="s">
        <v>88</v>
      </c>
      <c s="3" t="s">
        <v>1284</v>
      </c>
      <c s="3" t="s">
        <v>8</v>
      </c>
      <c s="3" t="s">
        <v>8</v>
      </c>
      <c s="17" t="s">
        <v>1200</v>
      </c>
      <c s="26" t="str">
        <f t="shared" si="1"/>
        <v>2.C FE</v>
      </c>
    </row>
    <row>
      <c r="B47" s="3" t="s">
        <v>202</v>
      </c>
      <c s="3" t="s">
        <v>1077</v>
      </c>
      <c s="9" t="s">
        <v>912</v>
      </c>
      <c s="17" t="s">
        <v>1201</v>
      </c>
      <c s="23">
        <v>45475</v>
      </c>
      <c s="3" t="s">
        <v>11</v>
      </c>
      <c s="8"/>
      <c s="14">
        <v>524245</v>
      </c>
      <c s="14">
        <v>500000</v>
      </c>
      <c s="14">
        <v>16625</v>
      </c>
      <c s="17">
        <v>2</v>
      </c>
      <c s="17" t="s">
        <v>412</v>
      </c>
      <c s="17" t="s">
        <v>86</v>
      </c>
      <c s="8"/>
      <c s="3" t="s">
        <v>88</v>
      </c>
      <c s="3" t="s">
        <v>1284</v>
      </c>
      <c s="3" t="s">
        <v>8</v>
      </c>
      <c s="3" t="s">
        <v>8</v>
      </c>
      <c s="17" t="s">
        <v>1200</v>
      </c>
      <c s="26" t="str">
        <f t="shared" si="1"/>
        <v>2.C FE</v>
      </c>
    </row>
    <row>
      <c r="B48" s="3" t="s">
        <v>610</v>
      </c>
      <c s="3" t="s">
        <v>312</v>
      </c>
      <c s="9" t="s">
        <v>105</v>
      </c>
      <c s="17" t="s">
        <v>1201</v>
      </c>
      <c s="23">
        <v>45475</v>
      </c>
      <c s="9" t="s">
        <v>1208</v>
      </c>
      <c s="8"/>
      <c s="14">
        <v>512450</v>
      </c>
      <c s="14">
        <v>500000</v>
      </c>
      <c s="14">
        <v>8941</v>
      </c>
      <c s="17">
        <v>2</v>
      </c>
      <c s="17" t="s">
        <v>412</v>
      </c>
      <c s="17" t="s">
        <v>86</v>
      </c>
      <c s="8"/>
      <c s="3" t="s">
        <v>8</v>
      </c>
      <c s="3" t="s">
        <v>106</v>
      </c>
      <c s="3" t="s">
        <v>8</v>
      </c>
      <c s="3" t="s">
        <v>8</v>
      </c>
      <c s="17" t="s">
        <v>1200</v>
      </c>
      <c s="26" t="str">
        <f t="shared" si="1"/>
        <v>2.C FE</v>
      </c>
    </row>
    <row>
      <c r="B49" s="3" t="s">
        <v>988</v>
      </c>
      <c s="3" t="s">
        <v>611</v>
      </c>
      <c s="9" t="s">
        <v>1217</v>
      </c>
      <c s="17" t="s">
        <v>1201</v>
      </c>
      <c s="23">
        <v>45475</v>
      </c>
      <c s="9" t="s">
        <v>1208</v>
      </c>
      <c s="8"/>
      <c s="14">
        <v>952030</v>
      </c>
      <c s="14">
        <v>1000000</v>
      </c>
      <c s="14">
        <v>26736</v>
      </c>
      <c s="17">
        <v>2</v>
      </c>
      <c s="17" t="s">
        <v>412</v>
      </c>
      <c s="17" t="s">
        <v>86</v>
      </c>
      <c s="8"/>
      <c s="3" t="s">
        <v>8</v>
      </c>
      <c s="3" t="s">
        <v>106</v>
      </c>
      <c s="3" t="s">
        <v>8</v>
      </c>
      <c s="3" t="s">
        <v>8</v>
      </c>
      <c s="17" t="s">
        <v>1200</v>
      </c>
      <c s="26" t="str">
        <f t="shared" si="1"/>
        <v>2.C FE</v>
      </c>
    </row>
    <row>
      <c r="B50" s="3" t="s">
        <v>1384</v>
      </c>
      <c s="3" t="s">
        <v>1078</v>
      </c>
      <c s="9" t="s">
        <v>313</v>
      </c>
      <c s="17" t="s">
        <v>1201</v>
      </c>
      <c s="23">
        <v>45483</v>
      </c>
      <c s="3" t="s">
        <v>314</v>
      </c>
      <c s="8"/>
      <c s="14">
        <v>280755</v>
      </c>
      <c s="14">
        <v>300000</v>
      </c>
      <c s="14">
        <v>843</v>
      </c>
      <c s="17">
        <v>1</v>
      </c>
      <c s="17" t="s">
        <v>499</v>
      </c>
      <c s="17" t="s">
        <v>86</v>
      </c>
      <c s="8"/>
      <c s="3" t="s">
        <v>1297</v>
      </c>
      <c s="3" t="s">
        <v>913</v>
      </c>
      <c s="3" t="s">
        <v>8</v>
      </c>
      <c s="3" t="s">
        <v>8</v>
      </c>
      <c s="17" t="s">
        <v>1200</v>
      </c>
      <c s="26" t="str">
        <f t="shared" si="1"/>
        <v>1.G FE</v>
      </c>
    </row>
    <row>
      <c r="B51" s="3" t="s">
        <v>203</v>
      </c>
      <c s="3" t="s">
        <v>698</v>
      </c>
      <c s="9" t="s">
        <v>107</v>
      </c>
      <c s="17" t="s">
        <v>1201</v>
      </c>
      <c s="23">
        <v>45475</v>
      </c>
      <c s="3" t="s">
        <v>315</v>
      </c>
      <c s="8"/>
      <c s="14">
        <v>465020</v>
      </c>
      <c s="14">
        <v>500000</v>
      </c>
      <c s="14">
        <v>1024</v>
      </c>
      <c s="17">
        <v>1</v>
      </c>
      <c s="17" t="s">
        <v>412</v>
      </c>
      <c s="17" t="s">
        <v>86</v>
      </c>
      <c s="8"/>
      <c s="3" t="s">
        <v>699</v>
      </c>
      <c s="3" t="s">
        <v>1385</v>
      </c>
      <c s="9" t="s">
        <v>204</v>
      </c>
      <c s="3" t="s">
        <v>8</v>
      </c>
      <c s="17" t="s">
        <v>1200</v>
      </c>
      <c s="26" t="str">
        <f t="shared" si="1"/>
        <v>1.C FE</v>
      </c>
    </row>
    <row>
      <c r="B52" s="3" t="s">
        <v>914</v>
      </c>
      <c s="3" t="s">
        <v>205</v>
      </c>
      <c s="9" t="s">
        <v>612</v>
      </c>
      <c s="17" t="s">
        <v>1201</v>
      </c>
      <c s="23">
        <v>45562</v>
      </c>
      <c s="3" t="s">
        <v>700</v>
      </c>
      <c s="8"/>
      <c s="14">
        <v>690440</v>
      </c>
      <c s="14">
        <v>700000</v>
      </c>
      <c s="14">
        <v>9473</v>
      </c>
      <c s="17">
        <v>2</v>
      </c>
      <c s="17" t="s">
        <v>10</v>
      </c>
      <c s="17" t="s">
        <v>86</v>
      </c>
      <c s="8"/>
      <c s="3" t="s">
        <v>513</v>
      </c>
      <c s="3" t="s">
        <v>108</v>
      </c>
      <c s="3" t="s">
        <v>1386</v>
      </c>
      <c s="3" t="s">
        <v>8</v>
      </c>
      <c s="17" t="s">
        <v>1200</v>
      </c>
      <c s="26" t="str">
        <f t="shared" si="1"/>
        <v>2.B FE</v>
      </c>
    </row>
    <row>
      <c r="B53" s="3" t="s">
        <v>1298</v>
      </c>
      <c s="3" t="s">
        <v>206</v>
      </c>
      <c s="9" t="s">
        <v>1492</v>
      </c>
      <c s="17" t="s">
        <v>1201</v>
      </c>
      <c s="23">
        <v>45483</v>
      </c>
      <c s="9" t="s">
        <v>1493</v>
      </c>
      <c s="8"/>
      <c s="14">
        <v>286695</v>
      </c>
      <c s="14">
        <v>300000</v>
      </c>
      <c s="14">
        <v>2244</v>
      </c>
      <c s="17">
        <v>1</v>
      </c>
      <c s="17" t="s">
        <v>499</v>
      </c>
      <c s="17" t="s">
        <v>86</v>
      </c>
      <c s="8"/>
      <c s="3" t="s">
        <v>1387</v>
      </c>
      <c s="9" t="s">
        <v>817</v>
      </c>
      <c s="3" t="s">
        <v>8</v>
      </c>
      <c s="3" t="s">
        <v>8</v>
      </c>
      <c s="17" t="s">
        <v>1200</v>
      </c>
      <c s="26" t="str">
        <f t="shared" si="1"/>
        <v>1.G FE</v>
      </c>
    </row>
    <row>
      <c r="B54" s="10" t="s">
        <v>977</v>
      </c>
      <c s="11" t="s">
        <v>977</v>
      </c>
      <c s="7" t="s">
        <v>977</v>
      </c>
      <c s="7" t="s">
        <v>977</v>
      </c>
      <c s="21" t="s">
        <v>977</v>
      </c>
      <c s="7" t="s">
        <v>977</v>
      </c>
      <c s="7" t="s">
        <v>977</v>
      </c>
      <c s="5" t="s">
        <v>977</v>
      </c>
      <c s="5" t="s">
        <v>977</v>
      </c>
      <c s="5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</row>
    <row>
      <c r="B55" s="3" t="s">
        <v>1218</v>
      </c>
      <c s="9" t="s">
        <v>701</v>
      </c>
      <c s="8"/>
      <c s="8"/>
      <c s="24"/>
      <c s="8"/>
      <c s="8"/>
      <c s="6">
        <f t="shared" si="2" ref="I55:K55">SUM(I12:I54)</f>
        <v>31926811</v>
      </c>
      <c s="6">
        <f t="shared" si="2"/>
        <v>32482500</v>
      </c>
      <c s="6">
        <f t="shared" si="2"/>
        <v>299318</v>
      </c>
      <c s="8"/>
      <c s="8"/>
      <c s="8"/>
      <c s="8"/>
      <c s="8"/>
      <c s="8"/>
      <c s="8"/>
      <c s="8"/>
      <c s="8"/>
      <c s="8"/>
    </row>
    <row>
      <c r="B56" s="10" t="s">
        <v>977</v>
      </c>
      <c s="11" t="s">
        <v>977</v>
      </c>
      <c s="7" t="s">
        <v>977</v>
      </c>
      <c s="7" t="s">
        <v>977</v>
      </c>
      <c s="21" t="s">
        <v>977</v>
      </c>
      <c s="7" t="s">
        <v>977</v>
      </c>
      <c s="7" t="s">
        <v>977</v>
      </c>
      <c s="5" t="s">
        <v>977</v>
      </c>
      <c s="5" t="s">
        <v>977</v>
      </c>
      <c s="5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</row>
    <row>
      <c r="B57" s="3" t="s">
        <v>1079</v>
      </c>
      <c s="3" t="s">
        <v>1388</v>
      </c>
      <c s="3" t="s">
        <v>8</v>
      </c>
      <c s="4"/>
      <c s="4"/>
      <c s="3" t="s">
        <v>8</v>
      </c>
      <c s="8"/>
      <c s="4"/>
      <c s="4"/>
      <c s="4"/>
      <c s="4"/>
      <c s="4"/>
      <c s="4"/>
      <c s="4"/>
      <c s="3" t="s">
        <v>8</v>
      </c>
      <c s="3" t="s">
        <v>8</v>
      </c>
      <c s="3" t="s">
        <v>8</v>
      </c>
      <c s="3" t="s">
        <v>8</v>
      </c>
      <c s="4"/>
      <c s="12" t="str">
        <f>CONCATENATE(IF(ISERROR(VLOOKUP(L57,NAICDes2020_ValidationDesc,1,)),"",VLOOKUP(L57,NAICDes2020_LookupDesc,2,)),".",IF(ISERROR(VLOOKUP(M57,NAICDesModifier2020_ValidationDesc,1,)),"",VLOOKUP(M57,NAICDesModifier2020_LookupDesc,2,))," ",IF(ISERROR(VLOOKUP(N57,SVOAdminSymbolSCDBond2020_ValidationDesc,1,)),"",VLOOKUP(N57,SVOAdminSymbolSCDBond2020_LookupDesc,2,)))</f>
        <v xml:space="preserve">. </v>
      </c>
    </row>
    <row>
      <c r="B58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59" s="3" t="s">
        <v>1389</v>
      </c>
      <c s="9" t="s">
        <v>702</v>
      </c>
      <c s="2"/>
      <c s="2"/>
      <c s="2"/>
      <c s="2"/>
      <c s="8"/>
      <c s="6">
        <f t="shared" si="3" ref="I59:K59">SUM(I56:I58)</f>
        <v>0</v>
      </c>
      <c s="6">
        <f t="shared" si="3"/>
        <v>0</v>
      </c>
      <c s="6">
        <f t="shared" si="3"/>
        <v>0</v>
      </c>
      <c s="2"/>
      <c s="2"/>
      <c s="2"/>
      <c s="2"/>
      <c s="2"/>
      <c s="2"/>
      <c s="2"/>
      <c s="2"/>
      <c s="2"/>
      <c s="2"/>
    </row>
    <row>
      <c r="B60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5" t="s">
        <v>977</v>
      </c>
      <c s="5" t="s">
        <v>977</v>
      </c>
      <c s="5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61" s="3" t="s">
        <v>1299</v>
      </c>
      <c s="3" t="s">
        <v>1388</v>
      </c>
      <c s="3" t="s">
        <v>8</v>
      </c>
      <c s="17"/>
      <c s="23"/>
      <c s="3" t="s">
        <v>8</v>
      </c>
      <c s="8"/>
      <c s="4"/>
      <c s="4"/>
      <c s="4"/>
      <c s="17"/>
      <c s="17"/>
      <c s="17"/>
      <c s="17"/>
      <c s="3" t="s">
        <v>8</v>
      </c>
      <c s="3" t="s">
        <v>8</v>
      </c>
      <c s="3" t="s">
        <v>8</v>
      </c>
      <c s="3" t="s">
        <v>8</v>
      </c>
      <c s="17"/>
      <c s="26" t="str">
        <f>CONCATENATE(IF(ISERROR(VLOOKUP(L61,NAICDes2020_ValidationDesc,1,)),"",VLOOKUP(L61,NAICDes2020_LookupDesc,2,)),".",IF(ISERROR(VLOOKUP(M61,NAICDesModifier2020_ValidationDesc,1,)),"",VLOOKUP(M61,NAICDesModifier2020_LookupDesc,2,))," ",IF(ISERROR(VLOOKUP(N61,SVOAdminSymbolSCDBond2020_ValidationDesc,1,)),"",VLOOKUP(N61,SVOAdminSymbolSCDBond2020_LookupDesc,2,)))</f>
        <v xml:space="preserve">. </v>
      </c>
    </row>
    <row>
      <c r="B62" s="10" t="s">
        <v>977</v>
      </c>
      <c s="11" t="s">
        <v>977</v>
      </c>
      <c s="10" t="s">
        <v>977</v>
      </c>
      <c s="7" t="s">
        <v>977</v>
      </c>
      <c s="21" t="s">
        <v>977</v>
      </c>
      <c s="10" t="s">
        <v>977</v>
      </c>
      <c s="7" t="s">
        <v>977</v>
      </c>
      <c s="1" t="s">
        <v>977</v>
      </c>
      <c s="1" t="s">
        <v>977</v>
      </c>
      <c s="1" t="s">
        <v>977</v>
      </c>
      <c s="7" t="s">
        <v>977</v>
      </c>
      <c s="7" t="s">
        <v>977</v>
      </c>
      <c s="7" t="s">
        <v>977</v>
      </c>
      <c s="7" t="s">
        <v>977</v>
      </c>
      <c s="10" t="s">
        <v>977</v>
      </c>
      <c s="10" t="s">
        <v>977</v>
      </c>
      <c s="10" t="s">
        <v>977</v>
      </c>
      <c s="10" t="s">
        <v>977</v>
      </c>
      <c s="7" t="s">
        <v>977</v>
      </c>
      <c s="7" t="s">
        <v>977</v>
      </c>
    </row>
    <row>
      <c r="B63" s="3" t="s">
        <v>18</v>
      </c>
      <c s="9" t="s">
        <v>1080</v>
      </c>
      <c s="20"/>
      <c s="8"/>
      <c s="24"/>
      <c s="20"/>
      <c s="8"/>
      <c s="6">
        <f t="shared" si="4" ref="I63:K63">SUM(I60:I62)</f>
        <v>0</v>
      </c>
      <c s="6">
        <f t="shared" si="4"/>
        <v>0</v>
      </c>
      <c s="6">
        <f t="shared" si="4"/>
        <v>0</v>
      </c>
      <c s="8"/>
      <c s="8"/>
      <c s="8"/>
      <c s="8"/>
      <c s="20"/>
      <c s="20"/>
      <c s="20"/>
      <c s="20"/>
      <c s="8"/>
      <c s="8"/>
    </row>
    <row>
      <c r="B64" s="10" t="s">
        <v>977</v>
      </c>
      <c s="11" t="s">
        <v>977</v>
      </c>
      <c s="10" t="s">
        <v>977</v>
      </c>
      <c s="7" t="s">
        <v>977</v>
      </c>
      <c s="21" t="s">
        <v>977</v>
      </c>
      <c s="10" t="s">
        <v>977</v>
      </c>
      <c s="7" t="s">
        <v>977</v>
      </c>
      <c s="5" t="s">
        <v>977</v>
      </c>
      <c s="5" t="s">
        <v>977</v>
      </c>
      <c s="5" t="s">
        <v>977</v>
      </c>
      <c s="7" t="s">
        <v>977</v>
      </c>
      <c s="7" t="s">
        <v>977</v>
      </c>
      <c s="7" t="s">
        <v>977</v>
      </c>
      <c s="7" t="s">
        <v>977</v>
      </c>
      <c s="10" t="s">
        <v>977</v>
      </c>
      <c s="10" t="s">
        <v>977</v>
      </c>
      <c s="10" t="s">
        <v>977</v>
      </c>
      <c s="10" t="s">
        <v>977</v>
      </c>
      <c s="7" t="s">
        <v>977</v>
      </c>
      <c s="7" t="s">
        <v>977</v>
      </c>
    </row>
    <row>
      <c r="B65" s="3" t="s">
        <v>316</v>
      </c>
      <c s="3" t="s">
        <v>703</v>
      </c>
      <c s="9" t="s">
        <v>1494</v>
      </c>
      <c s="17"/>
      <c s="23">
        <v>45509</v>
      </c>
      <c s="3" t="s">
        <v>1495</v>
      </c>
      <c s="8"/>
      <c s="14">
        <v>3112175</v>
      </c>
      <c s="14">
        <v>4165000</v>
      </c>
      <c s="14">
        <v>45407</v>
      </c>
      <c s="17">
        <v>1</v>
      </c>
      <c s="17" t="s">
        <v>412</v>
      </c>
      <c s="17" t="s">
        <v>86</v>
      </c>
      <c s="17" t="s">
        <v>109</v>
      </c>
      <c s="3" t="s">
        <v>8</v>
      </c>
      <c s="9" t="s">
        <v>422</v>
      </c>
      <c s="9" t="s">
        <v>613</v>
      </c>
      <c s="3" t="s">
        <v>8</v>
      </c>
      <c s="17" t="s">
        <v>1200</v>
      </c>
      <c s="26" t="str">
        <f>CONCATENATE(IF(ISERROR(VLOOKUP(L65,NAICDes2020_ValidationDesc,1,)),"",VLOOKUP(L65,NAICDes2020_LookupDesc,2,)),".",IF(ISERROR(VLOOKUP(M65,NAICDesModifier2020_ValidationDesc,1,)),"",VLOOKUP(M65,NAICDesModifier2020_LookupDesc,2,))," ",IF(ISERROR(VLOOKUP(N65,SVOAdminSymbolSCDBond2020_ValidationDesc,1,)),"",VLOOKUP(N65,SVOAdminSymbolSCDBond2020_LookupDesc,2,)))</f>
        <v>1.C FE</v>
      </c>
    </row>
    <row>
      <c r="B66" s="10" t="s">
        <v>977</v>
      </c>
      <c s="11" t="s">
        <v>977</v>
      </c>
      <c s="10" t="s">
        <v>977</v>
      </c>
      <c s="7" t="s">
        <v>977</v>
      </c>
      <c s="21" t="s">
        <v>977</v>
      </c>
      <c s="10" t="s">
        <v>977</v>
      </c>
      <c s="7" t="s">
        <v>977</v>
      </c>
      <c s="5" t="s">
        <v>977</v>
      </c>
      <c s="5" t="s">
        <v>977</v>
      </c>
      <c s="5" t="s">
        <v>977</v>
      </c>
      <c s="7" t="s">
        <v>977</v>
      </c>
      <c s="7" t="s">
        <v>977</v>
      </c>
      <c s="7" t="s">
        <v>977</v>
      </c>
      <c s="7" t="s">
        <v>977</v>
      </c>
      <c s="10" t="s">
        <v>977</v>
      </c>
      <c s="10" t="s">
        <v>977</v>
      </c>
      <c s="10" t="s">
        <v>977</v>
      </c>
      <c s="10" t="s">
        <v>977</v>
      </c>
      <c s="7" t="s">
        <v>977</v>
      </c>
      <c s="7" t="s">
        <v>977</v>
      </c>
    </row>
    <row>
      <c r="B67" s="3" t="s">
        <v>207</v>
      </c>
      <c s="9" t="s">
        <v>208</v>
      </c>
      <c s="20"/>
      <c s="8"/>
      <c s="24"/>
      <c s="20"/>
      <c s="8"/>
      <c s="6">
        <f t="shared" si="5" ref="I67:K67">SUM(I64:I66)</f>
        <v>3112175</v>
      </c>
      <c s="6">
        <f t="shared" si="5"/>
        <v>4165000</v>
      </c>
      <c s="6">
        <f t="shared" si="5"/>
        <v>45407</v>
      </c>
      <c s="8"/>
      <c s="8"/>
      <c s="8"/>
      <c s="8"/>
      <c s="20"/>
      <c s="20"/>
      <c s="20"/>
      <c s="20"/>
      <c s="8"/>
      <c s="8"/>
    </row>
    <row>
      <c r="B68" s="10" t="s">
        <v>977</v>
      </c>
      <c s="11" t="s">
        <v>977</v>
      </c>
      <c s="10" t="s">
        <v>977</v>
      </c>
      <c s="7" t="s">
        <v>977</v>
      </c>
      <c s="21" t="s">
        <v>977</v>
      </c>
      <c s="10" t="s">
        <v>977</v>
      </c>
      <c s="7" t="s">
        <v>977</v>
      </c>
      <c s="5" t="s">
        <v>977</v>
      </c>
      <c s="5" t="s">
        <v>977</v>
      </c>
      <c s="5" t="s">
        <v>977</v>
      </c>
      <c s="7" t="s">
        <v>977</v>
      </c>
      <c s="7" t="s">
        <v>977</v>
      </c>
      <c s="7" t="s">
        <v>977</v>
      </c>
      <c s="7" t="s">
        <v>977</v>
      </c>
      <c s="10" t="s">
        <v>977</v>
      </c>
      <c s="10" t="s">
        <v>977</v>
      </c>
      <c s="10" t="s">
        <v>977</v>
      </c>
      <c s="10" t="s">
        <v>977</v>
      </c>
      <c s="7" t="s">
        <v>977</v>
      </c>
      <c s="7" t="s">
        <v>977</v>
      </c>
    </row>
    <row>
      <c r="B69" s="3" t="s">
        <v>989</v>
      </c>
      <c s="3" t="s">
        <v>915</v>
      </c>
      <c s="9" t="s">
        <v>209</v>
      </c>
      <c s="17"/>
      <c s="23">
        <v>45481</v>
      </c>
      <c s="9" t="s">
        <v>7</v>
      </c>
      <c s="8"/>
      <c s="14">
        <v>2999130</v>
      </c>
      <c s="14">
        <v>3000000</v>
      </c>
      <c s="14"/>
      <c s="17">
        <v>1</v>
      </c>
      <c s="17" t="s">
        <v>499</v>
      </c>
      <c s="17" t="s">
        <v>86</v>
      </c>
      <c s="8"/>
      <c s="3" t="s">
        <v>514</v>
      </c>
      <c s="9" t="s">
        <v>614</v>
      </c>
      <c s="3" t="s">
        <v>8</v>
      </c>
      <c s="3" t="s">
        <v>8</v>
      </c>
      <c s="17" t="s">
        <v>1200</v>
      </c>
      <c s="26" t="str">
        <f t="shared" si="6" ref="U69:U184">CONCATENATE(IF(ISERROR(VLOOKUP(L69,NAICDes2020_ValidationDesc,1,)),"",VLOOKUP(L69,NAICDes2020_LookupDesc,2,)),".",IF(ISERROR(VLOOKUP(M69,NAICDesModifier2020_ValidationDesc,1,)),"",VLOOKUP(M69,NAICDesModifier2020_LookupDesc,2,))," ",IF(ISERROR(VLOOKUP(N69,SVOAdminSymbolSCDBond2020_ValidationDesc,1,)),"",VLOOKUP(N69,SVOAdminSymbolSCDBond2020_LookupDesc,2,)))</f>
        <v>1.G FE</v>
      </c>
    </row>
    <row>
      <c r="B70" s="3" t="s">
        <v>1390</v>
      </c>
      <c s="3" t="s">
        <v>615</v>
      </c>
      <c s="9" t="s">
        <v>818</v>
      </c>
      <c s="17"/>
      <c s="23">
        <v>45538</v>
      </c>
      <c s="9" t="s">
        <v>110</v>
      </c>
      <c s="8"/>
      <c s="14">
        <v>4994000</v>
      </c>
      <c s="14">
        <v>5000000</v>
      </c>
      <c s="14"/>
      <c s="17">
        <v>1</v>
      </c>
      <c s="17" t="s">
        <v>499</v>
      </c>
      <c s="17" t="s">
        <v>86</v>
      </c>
      <c s="8"/>
      <c s="3" t="s">
        <v>514</v>
      </c>
      <c s="9" t="s">
        <v>614</v>
      </c>
      <c s="3" t="s">
        <v>8</v>
      </c>
      <c s="3" t="s">
        <v>8</v>
      </c>
      <c s="17" t="s">
        <v>1200</v>
      </c>
      <c s="26" t="str">
        <f t="shared" si="6"/>
        <v>1.G FE</v>
      </c>
    </row>
    <row>
      <c r="B71" s="3" t="s">
        <v>210</v>
      </c>
      <c s="3" t="s">
        <v>990</v>
      </c>
      <c s="9" t="s">
        <v>916</v>
      </c>
      <c s="17"/>
      <c s="23">
        <v>45511</v>
      </c>
      <c s="3" t="s">
        <v>1496</v>
      </c>
      <c s="8"/>
      <c s="14">
        <v>4986200</v>
      </c>
      <c s="14">
        <v>5000000</v>
      </c>
      <c s="14"/>
      <c s="17">
        <v>1</v>
      </c>
      <c s="17" t="s">
        <v>99</v>
      </c>
      <c s="17" t="s">
        <v>86</v>
      </c>
      <c s="8"/>
      <c s="3" t="s">
        <v>111</v>
      </c>
      <c s="3" t="s">
        <v>1219</v>
      </c>
      <c s="3" t="s">
        <v>305</v>
      </c>
      <c s="3" t="s">
        <v>8</v>
      </c>
      <c s="17" t="s">
        <v>1200</v>
      </c>
      <c s="26" t="str">
        <f t="shared" si="6"/>
        <v>1.F FE</v>
      </c>
    </row>
    <row>
      <c r="B72" s="3" t="s">
        <v>616</v>
      </c>
      <c s="3" t="s">
        <v>819</v>
      </c>
      <c s="9" t="s">
        <v>1081</v>
      </c>
      <c s="17"/>
      <c s="23">
        <v>45545</v>
      </c>
      <c s="3" t="s">
        <v>1082</v>
      </c>
      <c s="8"/>
      <c s="14">
        <v>4984200</v>
      </c>
      <c s="14">
        <v>5000000</v>
      </c>
      <c s="14"/>
      <c s="17">
        <v>2</v>
      </c>
      <c s="17" t="s">
        <v>1199</v>
      </c>
      <c s="17" t="s">
        <v>86</v>
      </c>
      <c s="8"/>
      <c s="3" t="s">
        <v>19</v>
      </c>
      <c s="9" t="s">
        <v>1391</v>
      </c>
      <c s="9" t="s">
        <v>704</v>
      </c>
      <c s="3" t="s">
        <v>8</v>
      </c>
      <c s="17" t="s">
        <v>1200</v>
      </c>
      <c s="26" t="str">
        <f t="shared" si="6"/>
        <v>2.A FE</v>
      </c>
    </row>
    <row>
      <c r="B73" s="3" t="s">
        <v>991</v>
      </c>
      <c s="3" t="s">
        <v>211</v>
      </c>
      <c s="9" t="s">
        <v>617</v>
      </c>
      <c s="17"/>
      <c s="23">
        <v>45510</v>
      </c>
      <c s="9" t="s">
        <v>992</v>
      </c>
      <c s="8"/>
      <c s="14">
        <v>5588661</v>
      </c>
      <c s="14">
        <v>5589000</v>
      </c>
      <c s="14"/>
      <c s="17">
        <v>1</v>
      </c>
      <c s="17" t="s">
        <v>412</v>
      </c>
      <c s="17" t="s">
        <v>86</v>
      </c>
      <c s="8"/>
      <c s="3" t="s">
        <v>8</v>
      </c>
      <c s="9" t="s">
        <v>820</v>
      </c>
      <c s="3" t="s">
        <v>305</v>
      </c>
      <c s="3" t="s">
        <v>8</v>
      </c>
      <c s="17" t="s">
        <v>1200</v>
      </c>
      <c s="26" t="str">
        <f t="shared" si="6"/>
        <v>1.C FE</v>
      </c>
    </row>
    <row>
      <c r="B74" s="3" t="s">
        <v>1392</v>
      </c>
      <c s="3" t="s">
        <v>993</v>
      </c>
      <c s="9" t="s">
        <v>1300</v>
      </c>
      <c s="17"/>
      <c s="23">
        <v>45510</v>
      </c>
      <c s="9" t="s">
        <v>992</v>
      </c>
      <c s="8"/>
      <c s="14">
        <v>3249799</v>
      </c>
      <c s="14">
        <v>3250000</v>
      </c>
      <c s="14"/>
      <c s="17">
        <v>1</v>
      </c>
      <c s="17" t="s">
        <v>99</v>
      </c>
      <c s="17" t="s">
        <v>86</v>
      </c>
      <c s="8"/>
      <c s="3" t="s">
        <v>8</v>
      </c>
      <c s="9" t="s">
        <v>820</v>
      </c>
      <c s="3" t="s">
        <v>305</v>
      </c>
      <c s="3" t="s">
        <v>8</v>
      </c>
      <c s="17" t="s">
        <v>1200</v>
      </c>
      <c s="26" t="str">
        <f t="shared" si="6"/>
        <v>1.F FE</v>
      </c>
    </row>
    <row>
      <c r="B75" s="3" t="s">
        <v>212</v>
      </c>
      <c s="3" t="s">
        <v>821</v>
      </c>
      <c s="9" t="s">
        <v>1393</v>
      </c>
      <c s="17"/>
      <c s="23">
        <v>45544</v>
      </c>
      <c s="3" t="s">
        <v>317</v>
      </c>
      <c s="8"/>
      <c s="14">
        <v>3142009</v>
      </c>
      <c s="14">
        <v>3505000</v>
      </c>
      <c s="14">
        <v>3768</v>
      </c>
      <c s="17">
        <v>1</v>
      </c>
      <c s="17" t="s">
        <v>499</v>
      </c>
      <c s="17" t="s">
        <v>86</v>
      </c>
      <c s="8"/>
      <c s="3" t="s">
        <v>515</v>
      </c>
      <c s="3" t="s">
        <v>705</v>
      </c>
      <c s="3" t="s">
        <v>8</v>
      </c>
      <c s="3" t="s">
        <v>8</v>
      </c>
      <c s="17" t="s">
        <v>1200</v>
      </c>
      <c s="26" t="str">
        <f t="shared" si="6"/>
        <v>1.G FE</v>
      </c>
    </row>
    <row>
      <c r="B76" s="3" t="s">
        <v>706</v>
      </c>
      <c s="3" t="s">
        <v>822</v>
      </c>
      <c s="9" t="s">
        <v>213</v>
      </c>
      <c s="17"/>
      <c s="23">
        <v>45547</v>
      </c>
      <c s="3" t="s">
        <v>423</v>
      </c>
      <c s="8"/>
      <c s="14">
        <v>2000000</v>
      </c>
      <c s="14">
        <v>2000000</v>
      </c>
      <c s="14"/>
      <c s="17">
        <v>2</v>
      </c>
      <c s="17" t="s">
        <v>10</v>
      </c>
      <c s="17" t="s">
        <v>86</v>
      </c>
      <c s="8"/>
      <c s="3" t="s">
        <v>424</v>
      </c>
      <c s="3" t="s">
        <v>318</v>
      </c>
      <c s="3" t="s">
        <v>8</v>
      </c>
      <c s="3" t="s">
        <v>8</v>
      </c>
      <c s="17" t="s">
        <v>1200</v>
      </c>
      <c s="26" t="str">
        <f t="shared" si="6"/>
        <v>2.B FE</v>
      </c>
    </row>
    <row>
      <c r="B77" s="3" t="s">
        <v>1083</v>
      </c>
      <c s="3" t="s">
        <v>319</v>
      </c>
      <c s="9" t="s">
        <v>516</v>
      </c>
      <c s="17"/>
      <c s="23">
        <v>45512</v>
      </c>
      <c s="3" t="s">
        <v>317</v>
      </c>
      <c s="8"/>
      <c s="14">
        <v>4473200</v>
      </c>
      <c s="14">
        <v>4500000</v>
      </c>
      <c s="14"/>
      <c s="17">
        <v>1</v>
      </c>
      <c s="17" t="s">
        <v>1289</v>
      </c>
      <c s="17" t="s">
        <v>86</v>
      </c>
      <c s="8"/>
      <c s="3" t="s">
        <v>823</v>
      </c>
      <c s="9" t="s">
        <v>824</v>
      </c>
      <c s="9" t="s">
        <v>214</v>
      </c>
      <c s="3" t="s">
        <v>8</v>
      </c>
      <c s="17" t="s">
        <v>1200</v>
      </c>
      <c s="26" t="str">
        <f t="shared" si="6"/>
        <v>1.E FE</v>
      </c>
    </row>
    <row>
      <c r="B78" s="3" t="s">
        <v>215</v>
      </c>
      <c s="3" t="s">
        <v>112</v>
      </c>
      <c s="9" t="s">
        <v>216</v>
      </c>
      <c s="17"/>
      <c s="23">
        <v>45520</v>
      </c>
      <c s="3" t="s">
        <v>1497</v>
      </c>
      <c s="8"/>
      <c s="14">
        <v>2092624</v>
      </c>
      <c s="14">
        <v>2000000</v>
      </c>
      <c s="14">
        <v>50753</v>
      </c>
      <c s="17">
        <v>2</v>
      </c>
      <c s="17" t="s">
        <v>1199</v>
      </c>
      <c s="17" t="s">
        <v>86</v>
      </c>
      <c s="8"/>
      <c s="3" t="s">
        <v>8</v>
      </c>
      <c s="3" t="s">
        <v>1220</v>
      </c>
      <c s="3" t="s">
        <v>8</v>
      </c>
      <c s="3" t="s">
        <v>8</v>
      </c>
      <c s="17" t="s">
        <v>1200</v>
      </c>
      <c s="26" t="str">
        <f t="shared" si="6"/>
        <v>2.A FE</v>
      </c>
    </row>
    <row>
      <c r="B79" s="3" t="s">
        <v>618</v>
      </c>
      <c s="3" t="s">
        <v>1221</v>
      </c>
      <c s="9" t="s">
        <v>217</v>
      </c>
      <c s="17"/>
      <c s="23">
        <v>45519</v>
      </c>
      <c s="3" t="s">
        <v>1495</v>
      </c>
      <c s="8"/>
      <c s="14">
        <v>2989410</v>
      </c>
      <c s="14">
        <v>3000000</v>
      </c>
      <c s="14"/>
      <c s="17">
        <v>2</v>
      </c>
      <c s="17" t="s">
        <v>10</v>
      </c>
      <c s="17" t="s">
        <v>86</v>
      </c>
      <c s="8"/>
      <c s="3" t="s">
        <v>1301</v>
      </c>
      <c s="3" t="s">
        <v>20</v>
      </c>
      <c s="3" t="s">
        <v>305</v>
      </c>
      <c s="3" t="s">
        <v>8</v>
      </c>
      <c s="17" t="s">
        <v>1200</v>
      </c>
      <c s="26" t="str">
        <f t="shared" si="6"/>
        <v>2.B FE</v>
      </c>
    </row>
    <row>
      <c r="B80" s="3" t="s">
        <v>994</v>
      </c>
      <c s="3" t="s">
        <v>517</v>
      </c>
      <c s="9" t="s">
        <v>1302</v>
      </c>
      <c s="17"/>
      <c s="23">
        <v>45538</v>
      </c>
      <c s="3" t="s">
        <v>1498</v>
      </c>
      <c s="8"/>
      <c s="14">
        <v>4985400</v>
      </c>
      <c s="14">
        <v>5000000</v>
      </c>
      <c s="14"/>
      <c s="17">
        <v>1</v>
      </c>
      <c s="17" t="s">
        <v>1289</v>
      </c>
      <c s="17" t="s">
        <v>86</v>
      </c>
      <c s="8"/>
      <c s="3" t="s">
        <v>1303</v>
      </c>
      <c s="3" t="s">
        <v>707</v>
      </c>
      <c s="3" t="s">
        <v>8</v>
      </c>
      <c s="3" t="s">
        <v>8</v>
      </c>
      <c s="17" t="s">
        <v>1200</v>
      </c>
      <c s="26" t="str">
        <f t="shared" si="6"/>
        <v>1.E FE</v>
      </c>
    </row>
    <row>
      <c r="B81" s="3" t="s">
        <v>1394</v>
      </c>
      <c s="3" t="s">
        <v>425</v>
      </c>
      <c s="9" t="s">
        <v>218</v>
      </c>
      <c s="17"/>
      <c s="23">
        <v>45505</v>
      </c>
      <c s="3" t="s">
        <v>1084</v>
      </c>
      <c s="8"/>
      <c s="14">
        <v>4970000</v>
      </c>
      <c s="14">
        <v>5000000</v>
      </c>
      <c s="14"/>
      <c s="17">
        <v>1</v>
      </c>
      <c s="17" t="s">
        <v>499</v>
      </c>
      <c s="17" t="s">
        <v>86</v>
      </c>
      <c s="8"/>
      <c s="3" t="s">
        <v>995</v>
      </c>
      <c s="9" t="s">
        <v>21</v>
      </c>
      <c s="3" t="s">
        <v>8</v>
      </c>
      <c s="3" t="s">
        <v>8</v>
      </c>
      <c s="17" t="s">
        <v>1200</v>
      </c>
      <c s="26" t="str">
        <f t="shared" si="6"/>
        <v>1.G FE</v>
      </c>
    </row>
    <row>
      <c r="B82" s="3" t="s">
        <v>219</v>
      </c>
      <c s="3" t="s">
        <v>996</v>
      </c>
      <c s="9" t="s">
        <v>619</v>
      </c>
      <c s="17"/>
      <c s="23">
        <v>45538</v>
      </c>
      <c s="3" t="s">
        <v>320</v>
      </c>
      <c s="8"/>
      <c s="14">
        <v>4993450</v>
      </c>
      <c s="14">
        <v>5000000</v>
      </c>
      <c s="14"/>
      <c s="17">
        <v>2</v>
      </c>
      <c s="17" t="s">
        <v>10</v>
      </c>
      <c s="17" t="s">
        <v>86</v>
      </c>
      <c s="8"/>
      <c s="3" t="s">
        <v>518</v>
      </c>
      <c s="9" t="s">
        <v>708</v>
      </c>
      <c s="3" t="s">
        <v>305</v>
      </c>
      <c s="3" t="s">
        <v>8</v>
      </c>
      <c s="17" t="s">
        <v>1200</v>
      </c>
      <c s="26" t="str">
        <f t="shared" si="6"/>
        <v>2.B FE</v>
      </c>
    </row>
    <row>
      <c r="B83" s="3" t="s">
        <v>620</v>
      </c>
      <c s="3" t="s">
        <v>519</v>
      </c>
      <c s="9" t="s">
        <v>220</v>
      </c>
      <c s="17"/>
      <c s="23">
        <v>45538</v>
      </c>
      <c s="3" t="s">
        <v>320</v>
      </c>
      <c s="8"/>
      <c s="14">
        <v>4991500</v>
      </c>
      <c s="14">
        <v>5000000</v>
      </c>
      <c s="14"/>
      <c s="17">
        <v>2</v>
      </c>
      <c s="17" t="s">
        <v>10</v>
      </c>
      <c s="17" t="s">
        <v>86</v>
      </c>
      <c s="8"/>
      <c s="3" t="s">
        <v>518</v>
      </c>
      <c s="9" t="s">
        <v>708</v>
      </c>
      <c s="3" t="s">
        <v>305</v>
      </c>
      <c s="3" t="s">
        <v>8</v>
      </c>
      <c s="17" t="s">
        <v>1200</v>
      </c>
      <c s="26" t="str">
        <f t="shared" si="6"/>
        <v>2.B FE</v>
      </c>
    </row>
    <row>
      <c r="B84" s="3" t="s">
        <v>997</v>
      </c>
      <c s="3" t="s">
        <v>998</v>
      </c>
      <c s="9" t="s">
        <v>113</v>
      </c>
      <c s="17"/>
      <c s="23">
        <v>45511</v>
      </c>
      <c s="9" t="s">
        <v>992</v>
      </c>
      <c s="8"/>
      <c s="14">
        <v>4984800</v>
      </c>
      <c s="14">
        <v>5000000</v>
      </c>
      <c s="14"/>
      <c s="17">
        <v>2</v>
      </c>
      <c s="17" t="s">
        <v>10</v>
      </c>
      <c s="17" t="s">
        <v>86</v>
      </c>
      <c s="8"/>
      <c s="3" t="s">
        <v>8</v>
      </c>
      <c s="3" t="s">
        <v>917</v>
      </c>
      <c s="3" t="s">
        <v>1395</v>
      </c>
      <c s="3" t="s">
        <v>8</v>
      </c>
      <c s="17" t="s">
        <v>1200</v>
      </c>
      <c s="26" t="str">
        <f t="shared" si="6"/>
        <v>2.B FE</v>
      </c>
    </row>
    <row>
      <c r="B85" s="3" t="s">
        <v>1499</v>
      </c>
      <c s="3" t="s">
        <v>918</v>
      </c>
      <c s="9" t="s">
        <v>520</v>
      </c>
      <c s="17"/>
      <c s="23">
        <v>45489</v>
      </c>
      <c s="3" t="s">
        <v>1495</v>
      </c>
      <c s="8"/>
      <c s="14">
        <v>4999265</v>
      </c>
      <c s="14">
        <v>5000000</v>
      </c>
      <c s="14"/>
      <c s="17">
        <v>1</v>
      </c>
      <c s="17" t="s">
        <v>1199</v>
      </c>
      <c s="17" t="s">
        <v>86</v>
      </c>
      <c s="8"/>
      <c s="3" t="s">
        <v>8</v>
      </c>
      <c s="9" t="s">
        <v>709</v>
      </c>
      <c s="3" t="s">
        <v>305</v>
      </c>
      <c s="3" t="s">
        <v>8</v>
      </c>
      <c s="17" t="s">
        <v>1200</v>
      </c>
      <c s="26" t="str">
        <f t="shared" si="6"/>
        <v>1.A FE</v>
      </c>
    </row>
    <row>
      <c r="B86" s="3" t="s">
        <v>321</v>
      </c>
      <c s="3" t="s">
        <v>521</v>
      </c>
      <c s="9" t="s">
        <v>322</v>
      </c>
      <c s="17"/>
      <c s="23">
        <v>45489</v>
      </c>
      <c s="3" t="s">
        <v>1495</v>
      </c>
      <c s="8"/>
      <c s="14">
        <v>2499674</v>
      </c>
      <c s="14">
        <v>2500000</v>
      </c>
      <c s="14"/>
      <c s="17">
        <v>1</v>
      </c>
      <c s="17" t="s">
        <v>99</v>
      </c>
      <c s="17" t="s">
        <v>86</v>
      </c>
      <c s="8"/>
      <c s="3" t="s">
        <v>8</v>
      </c>
      <c s="9" t="s">
        <v>709</v>
      </c>
      <c s="3" t="s">
        <v>305</v>
      </c>
      <c s="3" t="s">
        <v>8</v>
      </c>
      <c s="17" t="s">
        <v>1200</v>
      </c>
      <c s="26" t="str">
        <f t="shared" si="6"/>
        <v>1.F FE</v>
      </c>
    </row>
    <row>
      <c r="B87" s="3" t="s">
        <v>710</v>
      </c>
      <c s="3" t="s">
        <v>1222</v>
      </c>
      <c s="9" t="s">
        <v>621</v>
      </c>
      <c s="17"/>
      <c s="23">
        <v>45511</v>
      </c>
      <c s="9" t="s">
        <v>992</v>
      </c>
      <c s="8"/>
      <c s="14">
        <v>3694598</v>
      </c>
      <c s="14">
        <v>3700000</v>
      </c>
      <c s="14"/>
      <c s="17">
        <v>2</v>
      </c>
      <c s="17" t="s">
        <v>412</v>
      </c>
      <c s="17" t="s">
        <v>86</v>
      </c>
      <c s="8"/>
      <c s="3" t="s">
        <v>323</v>
      </c>
      <c s="3" t="s">
        <v>1500</v>
      </c>
      <c s="3" t="s">
        <v>1396</v>
      </c>
      <c s="3" t="s">
        <v>8</v>
      </c>
      <c s="17" t="s">
        <v>1200</v>
      </c>
      <c s="26" t="str">
        <f t="shared" si="6"/>
        <v>2.C FE</v>
      </c>
    </row>
    <row>
      <c r="B88" s="3" t="s">
        <v>1397</v>
      </c>
      <c s="3" t="s">
        <v>22</v>
      </c>
      <c s="9" t="s">
        <v>221</v>
      </c>
      <c s="17"/>
      <c s="23">
        <v>45547</v>
      </c>
      <c s="9" t="s">
        <v>992</v>
      </c>
      <c s="8"/>
      <c s="14">
        <v>4995400</v>
      </c>
      <c s="14">
        <v>5000000</v>
      </c>
      <c s="14"/>
      <c s="17">
        <v>2</v>
      </c>
      <c s="17" t="s">
        <v>10</v>
      </c>
      <c s="17" t="s">
        <v>86</v>
      </c>
      <c s="8"/>
      <c s="3" t="s">
        <v>999</v>
      </c>
      <c s="9" t="s">
        <v>522</v>
      </c>
      <c s="3" t="s">
        <v>8</v>
      </c>
      <c s="3" t="s">
        <v>8</v>
      </c>
      <c s="17" t="s">
        <v>1200</v>
      </c>
      <c s="26" t="str">
        <f t="shared" si="6"/>
        <v>2.B FE</v>
      </c>
    </row>
    <row>
      <c r="B89" s="3" t="s">
        <v>222</v>
      </c>
      <c s="3" t="s">
        <v>23</v>
      </c>
      <c s="9" t="s">
        <v>1223</v>
      </c>
      <c s="17"/>
      <c s="23">
        <v>45547</v>
      </c>
      <c s="3" t="s">
        <v>1084</v>
      </c>
      <c s="8"/>
      <c s="14">
        <v>2972340</v>
      </c>
      <c s="14">
        <v>3000000</v>
      </c>
      <c s="14"/>
      <c s="17">
        <v>2</v>
      </c>
      <c s="17" t="s">
        <v>10</v>
      </c>
      <c s="17" t="s">
        <v>86</v>
      </c>
      <c s="8"/>
      <c s="3" t="s">
        <v>999</v>
      </c>
      <c s="9" t="s">
        <v>522</v>
      </c>
      <c s="3" t="s">
        <v>8</v>
      </c>
      <c s="3" t="s">
        <v>8</v>
      </c>
      <c s="17" t="s">
        <v>1200</v>
      </c>
      <c s="26" t="str">
        <f t="shared" si="6"/>
        <v>2.B FE</v>
      </c>
    </row>
    <row>
      <c r="B90" s="3" t="s">
        <v>622</v>
      </c>
      <c s="3" t="s">
        <v>324</v>
      </c>
      <c s="9" t="s">
        <v>223</v>
      </c>
      <c s="17"/>
      <c s="23">
        <v>45482</v>
      </c>
      <c s="3" t="s">
        <v>1495</v>
      </c>
      <c s="8"/>
      <c s="14">
        <v>1507908</v>
      </c>
      <c s="14">
        <v>1590000</v>
      </c>
      <c s="14">
        <v>26328</v>
      </c>
      <c s="17">
        <v>2</v>
      </c>
      <c s="17" t="s">
        <v>1199</v>
      </c>
      <c s="17" t="s">
        <v>86</v>
      </c>
      <c s="8"/>
      <c s="3" t="s">
        <v>8</v>
      </c>
      <c s="9" t="s">
        <v>1398</v>
      </c>
      <c s="3" t="s">
        <v>305</v>
      </c>
      <c s="3" t="s">
        <v>8</v>
      </c>
      <c s="17" t="s">
        <v>1200</v>
      </c>
      <c s="26" t="str">
        <f t="shared" si="6"/>
        <v>2.A FE</v>
      </c>
    </row>
    <row>
      <c r="B91" s="3" t="s">
        <v>1000</v>
      </c>
      <c s="3" t="s">
        <v>919</v>
      </c>
      <c s="9" t="s">
        <v>711</v>
      </c>
      <c s="17"/>
      <c s="23">
        <v>45511</v>
      </c>
      <c s="9" t="s">
        <v>992</v>
      </c>
      <c s="8"/>
      <c s="14">
        <v>4996900</v>
      </c>
      <c s="14">
        <v>5000000</v>
      </c>
      <c s="14"/>
      <c s="17">
        <v>1</v>
      </c>
      <c s="17" t="s">
        <v>499</v>
      </c>
      <c s="17" t="s">
        <v>86</v>
      </c>
      <c s="8"/>
      <c s="3" t="s">
        <v>1304</v>
      </c>
      <c s="3" t="s">
        <v>114</v>
      </c>
      <c s="3" t="s">
        <v>8</v>
      </c>
      <c s="3" t="s">
        <v>8</v>
      </c>
      <c s="17" t="s">
        <v>1200</v>
      </c>
      <c s="26" t="str">
        <f t="shared" si="6"/>
        <v>1.G FE</v>
      </c>
    </row>
    <row>
      <c r="B92" s="3" t="s">
        <v>1399</v>
      </c>
      <c s="3" t="s">
        <v>1085</v>
      </c>
      <c s="9" t="s">
        <v>523</v>
      </c>
      <c s="17"/>
      <c s="23">
        <v>45512</v>
      </c>
      <c s="3" t="s">
        <v>317</v>
      </c>
      <c s="8"/>
      <c s="14">
        <v>5489825</v>
      </c>
      <c s="14">
        <v>5500000</v>
      </c>
      <c s="14"/>
      <c s="17">
        <v>2</v>
      </c>
      <c s="17" t="s">
        <v>10</v>
      </c>
      <c s="17" t="s">
        <v>86</v>
      </c>
      <c s="8"/>
      <c s="3" t="s">
        <v>1305</v>
      </c>
      <c s="3" t="s">
        <v>623</v>
      </c>
      <c s="3" t="s">
        <v>1306</v>
      </c>
      <c s="3" t="s">
        <v>8</v>
      </c>
      <c s="17" t="s">
        <v>1200</v>
      </c>
      <c s="26" t="str">
        <f t="shared" si="6"/>
        <v>2.B FE</v>
      </c>
    </row>
    <row>
      <c r="B93" s="3" t="s">
        <v>325</v>
      </c>
      <c s="3" t="s">
        <v>624</v>
      </c>
      <c s="9" t="s">
        <v>1086</v>
      </c>
      <c s="17"/>
      <c s="23">
        <v>45539</v>
      </c>
      <c s="3" t="s">
        <v>524</v>
      </c>
      <c s="8"/>
      <c s="14">
        <v>2993760</v>
      </c>
      <c s="14">
        <v>3000000</v>
      </c>
      <c s="14"/>
      <c s="17">
        <v>2</v>
      </c>
      <c s="17" t="s">
        <v>1199</v>
      </c>
      <c s="17" t="s">
        <v>86</v>
      </c>
      <c s="8"/>
      <c s="3" t="s">
        <v>525</v>
      </c>
      <c s="9" t="s">
        <v>920</v>
      </c>
      <c s="3" t="s">
        <v>8</v>
      </c>
      <c s="3" t="s">
        <v>8</v>
      </c>
      <c s="17" t="s">
        <v>1200</v>
      </c>
      <c s="26" t="str">
        <f t="shared" si="6"/>
        <v>2.A FE</v>
      </c>
    </row>
    <row>
      <c r="B94" s="3" t="s">
        <v>712</v>
      </c>
      <c s="3" t="s">
        <v>115</v>
      </c>
      <c s="9" t="s">
        <v>1224</v>
      </c>
      <c s="17"/>
      <c s="23">
        <v>45560</v>
      </c>
      <c s="3" t="s">
        <v>320</v>
      </c>
      <c s="8"/>
      <c s="14">
        <v>15000000</v>
      </c>
      <c s="14">
        <v>15000000</v>
      </c>
      <c s="14"/>
      <c s="17">
        <v>1</v>
      </c>
      <c s="17" t="s">
        <v>412</v>
      </c>
      <c s="17" t="s">
        <v>86</v>
      </c>
      <c s="8"/>
      <c s="3" t="s">
        <v>8</v>
      </c>
      <c s="9" t="s">
        <v>826</v>
      </c>
      <c s="9" t="s">
        <v>826</v>
      </c>
      <c s="3" t="s">
        <v>8</v>
      </c>
      <c s="17" t="s">
        <v>1200</v>
      </c>
      <c s="26" t="str">
        <f t="shared" si="6"/>
        <v>1.C FE</v>
      </c>
    </row>
    <row>
      <c r="B95" s="3" t="s">
        <v>1087</v>
      </c>
      <c s="3" t="s">
        <v>426</v>
      </c>
      <c s="9" t="s">
        <v>526</v>
      </c>
      <c s="17"/>
      <c s="23">
        <v>45562</v>
      </c>
      <c s="3" t="s">
        <v>1495</v>
      </c>
      <c s="8"/>
      <c s="14">
        <v>1990960</v>
      </c>
      <c s="14">
        <v>2000000</v>
      </c>
      <c s="14">
        <v>3772</v>
      </c>
      <c s="17">
        <v>2</v>
      </c>
      <c s="17" t="s">
        <v>1199</v>
      </c>
      <c s="17" t="s">
        <v>86</v>
      </c>
      <c s="8"/>
      <c s="3" t="s">
        <v>8</v>
      </c>
      <c s="3" t="s">
        <v>713</v>
      </c>
      <c s="3" t="s">
        <v>8</v>
      </c>
      <c s="3" t="s">
        <v>8</v>
      </c>
      <c s="17" t="s">
        <v>1200</v>
      </c>
      <c s="26" t="str">
        <f t="shared" si="6"/>
        <v>2.A FE</v>
      </c>
    </row>
    <row>
      <c r="B96" s="3" t="s">
        <v>1501</v>
      </c>
      <c s="3" t="s">
        <v>1400</v>
      </c>
      <c s="9" t="s">
        <v>326</v>
      </c>
      <c s="17"/>
      <c s="23">
        <v>45524</v>
      </c>
      <c s="3" t="s">
        <v>1495</v>
      </c>
      <c s="8"/>
      <c s="14">
        <v>4987350</v>
      </c>
      <c s="14">
        <v>5000000</v>
      </c>
      <c s="14"/>
      <c s="17">
        <v>2</v>
      </c>
      <c s="17" t="s">
        <v>10</v>
      </c>
      <c s="17" t="s">
        <v>86</v>
      </c>
      <c s="8"/>
      <c s="3" t="s">
        <v>827</v>
      </c>
      <c s="3" t="s">
        <v>1001</v>
      </c>
      <c s="3" t="s">
        <v>8</v>
      </c>
      <c s="3" t="s">
        <v>8</v>
      </c>
      <c s="17" t="s">
        <v>1200</v>
      </c>
      <c s="26" t="str">
        <f t="shared" si="6"/>
        <v>2.B FE</v>
      </c>
    </row>
    <row>
      <c r="B97" s="3" t="s">
        <v>327</v>
      </c>
      <c s="3" t="s">
        <v>1088</v>
      </c>
      <c s="9" t="s">
        <v>1089</v>
      </c>
      <c s="17"/>
      <c s="23">
        <v>45551</v>
      </c>
      <c s="3" t="s">
        <v>1495</v>
      </c>
      <c s="8"/>
      <c s="14">
        <v>4980400</v>
      </c>
      <c s="14">
        <v>5000000</v>
      </c>
      <c s="14"/>
      <c s="17">
        <v>2</v>
      </c>
      <c s="17" t="s">
        <v>10</v>
      </c>
      <c s="17" t="s">
        <v>86</v>
      </c>
      <c s="8"/>
      <c s="3" t="s">
        <v>714</v>
      </c>
      <c s="3" t="s">
        <v>224</v>
      </c>
      <c s="9" t="s">
        <v>1225</v>
      </c>
      <c s="3" t="s">
        <v>8</v>
      </c>
      <c s="17" t="s">
        <v>1200</v>
      </c>
      <c s="26" t="str">
        <f t="shared" si="6"/>
        <v>2.B FE</v>
      </c>
    </row>
    <row>
      <c r="B98" s="3" t="s">
        <v>1002</v>
      </c>
      <c s="3" t="s">
        <v>1307</v>
      </c>
      <c s="9" t="s">
        <v>828</v>
      </c>
      <c s="17"/>
      <c s="23">
        <v>45545</v>
      </c>
      <c s="9" t="s">
        <v>992</v>
      </c>
      <c s="8"/>
      <c s="14">
        <v>9986300</v>
      </c>
      <c s="14">
        <v>10000000</v>
      </c>
      <c s="14"/>
      <c s="17">
        <v>1</v>
      </c>
      <c s="17" t="s">
        <v>10</v>
      </c>
      <c s="17" t="s">
        <v>86</v>
      </c>
      <c s="8"/>
      <c s="3" t="s">
        <v>328</v>
      </c>
      <c s="9" t="s">
        <v>1308</v>
      </c>
      <c s="3" t="s">
        <v>305</v>
      </c>
      <c s="3" t="s">
        <v>8</v>
      </c>
      <c s="17" t="s">
        <v>1200</v>
      </c>
      <c s="26" t="str">
        <f t="shared" si="6"/>
        <v>1.B FE</v>
      </c>
    </row>
    <row>
      <c r="B99" s="3" t="s">
        <v>1401</v>
      </c>
      <c s="3" t="s">
        <v>527</v>
      </c>
      <c s="9" t="s">
        <v>829</v>
      </c>
      <c s="17"/>
      <c s="23">
        <v>45502</v>
      </c>
      <c s="3" t="s">
        <v>423</v>
      </c>
      <c s="8"/>
      <c s="14">
        <v>4983000</v>
      </c>
      <c s="14">
        <v>5000000</v>
      </c>
      <c s="14"/>
      <c s="17">
        <v>1</v>
      </c>
      <c s="17" t="s">
        <v>99</v>
      </c>
      <c s="17" t="s">
        <v>86</v>
      </c>
      <c s="8"/>
      <c s="3" t="s">
        <v>1003</v>
      </c>
      <c s="3" t="s">
        <v>528</v>
      </c>
      <c s="3" t="s">
        <v>305</v>
      </c>
      <c s="3" t="s">
        <v>8</v>
      </c>
      <c s="17" t="s">
        <v>1200</v>
      </c>
      <c s="26" t="str">
        <f t="shared" si="6"/>
        <v>1.F FE</v>
      </c>
    </row>
    <row>
      <c r="B100" s="3" t="s">
        <v>225</v>
      </c>
      <c s="3" t="s">
        <v>1090</v>
      </c>
      <c s="9" t="s">
        <v>427</v>
      </c>
      <c s="17"/>
      <c s="23">
        <v>45565</v>
      </c>
      <c s="9" t="s">
        <v>7</v>
      </c>
      <c s="8"/>
      <c s="14">
        <v>5000000</v>
      </c>
      <c s="14">
        <v>5000000</v>
      </c>
      <c s="14"/>
      <c s="17">
        <v>2</v>
      </c>
      <c s="17" t="s">
        <v>10</v>
      </c>
      <c s="17" t="s">
        <v>329</v>
      </c>
      <c s="8"/>
      <c s="3" t="s">
        <v>8</v>
      </c>
      <c s="3" t="s">
        <v>1226</v>
      </c>
      <c s="3" t="s">
        <v>8</v>
      </c>
      <c s="3" t="s">
        <v>8</v>
      </c>
      <c s="17" t="s">
        <v>1200</v>
      </c>
      <c s="26" t="str">
        <f t="shared" si="6"/>
        <v>2.B Z</v>
      </c>
    </row>
    <row>
      <c r="B101" s="3" t="s">
        <v>625</v>
      </c>
      <c s="3" t="s">
        <v>921</v>
      </c>
      <c s="9" t="s">
        <v>1402</v>
      </c>
      <c s="17"/>
      <c s="23">
        <v>45545</v>
      </c>
      <c s="3" t="s">
        <v>524</v>
      </c>
      <c s="8"/>
      <c s="14">
        <v>2996820</v>
      </c>
      <c s="14">
        <v>3000000</v>
      </c>
      <c s="14"/>
      <c s="17">
        <v>2</v>
      </c>
      <c s="17" t="s">
        <v>10</v>
      </c>
      <c s="17" t="s">
        <v>86</v>
      </c>
      <c s="8"/>
      <c s="3" t="s">
        <v>116</v>
      </c>
      <c s="3" t="s">
        <v>117</v>
      </c>
      <c s="3" t="s">
        <v>8</v>
      </c>
      <c s="3" t="s">
        <v>8</v>
      </c>
      <c s="17" t="s">
        <v>1200</v>
      </c>
      <c s="26" t="str">
        <f t="shared" si="6"/>
        <v>2.B FE</v>
      </c>
    </row>
    <row>
      <c r="B102" s="3" t="s">
        <v>1092</v>
      </c>
      <c s="3" t="s">
        <v>922</v>
      </c>
      <c s="9" t="s">
        <v>330</v>
      </c>
      <c s="17"/>
      <c s="23">
        <v>45545</v>
      </c>
      <c s="3" t="s">
        <v>524</v>
      </c>
      <c s="8"/>
      <c s="14">
        <v>3982560</v>
      </c>
      <c s="14">
        <v>4000000</v>
      </c>
      <c s="14"/>
      <c s="17">
        <v>2</v>
      </c>
      <c s="17" t="s">
        <v>10</v>
      </c>
      <c s="17" t="s">
        <v>86</v>
      </c>
      <c s="8"/>
      <c s="3" t="s">
        <v>116</v>
      </c>
      <c s="3" t="s">
        <v>117</v>
      </c>
      <c s="3" t="s">
        <v>8</v>
      </c>
      <c s="3" t="s">
        <v>8</v>
      </c>
      <c s="17" t="s">
        <v>1200</v>
      </c>
      <c s="26" t="str">
        <f t="shared" si="6"/>
        <v>2.B FE</v>
      </c>
    </row>
    <row>
      <c r="B103" s="3" t="s">
        <v>1502</v>
      </c>
      <c s="3" t="s">
        <v>923</v>
      </c>
      <c s="9" t="s">
        <v>331</v>
      </c>
      <c s="17"/>
      <c s="23">
        <v>45545</v>
      </c>
      <c s="3" t="s">
        <v>524</v>
      </c>
      <c s="8"/>
      <c s="14">
        <v>2990370</v>
      </c>
      <c s="14">
        <v>3000000</v>
      </c>
      <c s="14"/>
      <c s="17">
        <v>2</v>
      </c>
      <c s="17" t="s">
        <v>10</v>
      </c>
      <c s="17" t="s">
        <v>86</v>
      </c>
      <c s="8"/>
      <c s="3" t="s">
        <v>116</v>
      </c>
      <c s="3" t="s">
        <v>117</v>
      </c>
      <c s="3" t="s">
        <v>8</v>
      </c>
      <c s="3" t="s">
        <v>8</v>
      </c>
      <c s="17" t="s">
        <v>1200</v>
      </c>
      <c s="26" t="str">
        <f t="shared" si="6"/>
        <v>2.B FE</v>
      </c>
    </row>
    <row>
      <c r="B104" s="3" t="s">
        <v>332</v>
      </c>
      <c s="3" t="s">
        <v>24</v>
      </c>
      <c s="9" t="s">
        <v>626</v>
      </c>
      <c s="17"/>
      <c s="23">
        <v>45547</v>
      </c>
      <c s="3" t="s">
        <v>924</v>
      </c>
      <c s="8"/>
      <c s="14">
        <v>2547657</v>
      </c>
      <c s="14">
        <v>2650000</v>
      </c>
      <c s="14">
        <v>52293</v>
      </c>
      <c s="17">
        <v>1</v>
      </c>
      <c s="17" t="s">
        <v>1289</v>
      </c>
      <c s="17" t="s">
        <v>86</v>
      </c>
      <c s="8"/>
      <c s="3" t="s">
        <v>226</v>
      </c>
      <c s="3" t="s">
        <v>1227</v>
      </c>
      <c s="3" t="s">
        <v>8</v>
      </c>
      <c s="3" t="s">
        <v>8</v>
      </c>
      <c s="17" t="s">
        <v>1200</v>
      </c>
      <c s="26" t="str">
        <f t="shared" si="6"/>
        <v>1.E FE</v>
      </c>
    </row>
    <row>
      <c r="B105" s="3" t="s">
        <v>716</v>
      </c>
      <c s="3" t="s">
        <v>428</v>
      </c>
      <c s="9" t="s">
        <v>830</v>
      </c>
      <c s="17"/>
      <c s="23">
        <v>45544</v>
      </c>
      <c s="3" t="s">
        <v>925</v>
      </c>
      <c s="8"/>
      <c s="14">
        <v>4997550</v>
      </c>
      <c s="14">
        <v>5000000</v>
      </c>
      <c s="14"/>
      <c s="17">
        <v>2</v>
      </c>
      <c s="17" t="s">
        <v>1199</v>
      </c>
      <c s="17" t="s">
        <v>86</v>
      </c>
      <c s="8"/>
      <c s="3" t="s">
        <v>717</v>
      </c>
      <c s="3" t="s">
        <v>1503</v>
      </c>
      <c s="3" t="s">
        <v>8</v>
      </c>
      <c s="3" t="s">
        <v>8</v>
      </c>
      <c s="17" t="s">
        <v>1200</v>
      </c>
      <c s="26" t="str">
        <f t="shared" si="6"/>
        <v>2.A FE</v>
      </c>
    </row>
    <row>
      <c r="B106" s="3" t="s">
        <v>1093</v>
      </c>
      <c s="3" t="s">
        <v>227</v>
      </c>
      <c s="9" t="s">
        <v>429</v>
      </c>
      <c s="17"/>
      <c s="23">
        <v>45526</v>
      </c>
      <c s="3" t="s">
        <v>317</v>
      </c>
      <c s="8"/>
      <c s="14">
        <v>5279604</v>
      </c>
      <c s="14">
        <v>5287000</v>
      </c>
      <c s="14"/>
      <c s="17">
        <v>1</v>
      </c>
      <c s="17" t="s">
        <v>806</v>
      </c>
      <c s="17" t="s">
        <v>86</v>
      </c>
      <c s="8"/>
      <c s="3" t="s">
        <v>8</v>
      </c>
      <c s="3" t="s">
        <v>1309</v>
      </c>
      <c s="3" t="s">
        <v>305</v>
      </c>
      <c s="3" t="s">
        <v>8</v>
      </c>
      <c s="17" t="s">
        <v>1200</v>
      </c>
      <c s="26" t="str">
        <f t="shared" si="6"/>
        <v>1.D FE</v>
      </c>
    </row>
    <row>
      <c r="B107" s="3" t="s">
        <v>1504</v>
      </c>
      <c s="3" t="s">
        <v>228</v>
      </c>
      <c s="9" t="s">
        <v>718</v>
      </c>
      <c s="17"/>
      <c s="23">
        <v>45505</v>
      </c>
      <c s="3" t="s">
        <v>423</v>
      </c>
      <c s="8"/>
      <c s="14">
        <v>4985950</v>
      </c>
      <c s="14">
        <v>5000000</v>
      </c>
      <c s="14"/>
      <c s="17">
        <v>1</v>
      </c>
      <c s="17" t="s">
        <v>99</v>
      </c>
      <c s="17" t="s">
        <v>86</v>
      </c>
      <c s="8"/>
      <c s="3" t="s">
        <v>719</v>
      </c>
      <c s="9" t="s">
        <v>831</v>
      </c>
      <c s="9" t="s">
        <v>831</v>
      </c>
      <c s="3" t="s">
        <v>8</v>
      </c>
      <c s="17" t="s">
        <v>1200</v>
      </c>
      <c s="26" t="str">
        <f t="shared" si="6"/>
        <v>1.F FE</v>
      </c>
    </row>
    <row>
      <c r="B108" s="3" t="s">
        <v>627</v>
      </c>
      <c s="3" t="s">
        <v>1094</v>
      </c>
      <c s="9" t="s">
        <v>1095</v>
      </c>
      <c s="17"/>
      <c s="23">
        <v>45519</v>
      </c>
      <c s="9" t="s">
        <v>992</v>
      </c>
      <c s="8"/>
      <c s="14">
        <v>2988270</v>
      </c>
      <c s="14">
        <v>3000000</v>
      </c>
      <c s="14"/>
      <c s="17">
        <v>2</v>
      </c>
      <c s="17" t="s">
        <v>1199</v>
      </c>
      <c s="17" t="s">
        <v>86</v>
      </c>
      <c s="8"/>
      <c s="3" t="s">
        <v>720</v>
      </c>
      <c s="3" t="s">
        <v>25</v>
      </c>
      <c s="9" t="s">
        <v>430</v>
      </c>
      <c s="3" t="s">
        <v>8</v>
      </c>
      <c s="17" t="s">
        <v>1200</v>
      </c>
      <c s="26" t="str">
        <f t="shared" si="6"/>
        <v>2.A FE</v>
      </c>
    </row>
    <row>
      <c r="B109" s="3" t="s">
        <v>1004</v>
      </c>
      <c s="3" t="s">
        <v>1505</v>
      </c>
      <c s="9" t="s">
        <v>118</v>
      </c>
      <c s="17"/>
      <c s="23">
        <v>45538</v>
      </c>
      <c s="9" t="s">
        <v>992</v>
      </c>
      <c s="8"/>
      <c s="14">
        <v>5000000</v>
      </c>
      <c s="14">
        <v>5000000</v>
      </c>
      <c s="14"/>
      <c s="17">
        <v>1</v>
      </c>
      <c s="17" t="s">
        <v>412</v>
      </c>
      <c s="17" t="s">
        <v>86</v>
      </c>
      <c s="8"/>
      <c s="3" t="s">
        <v>229</v>
      </c>
      <c s="3" t="s">
        <v>1228</v>
      </c>
      <c s="3" t="s">
        <v>305</v>
      </c>
      <c s="3" t="s">
        <v>8</v>
      </c>
      <c s="17" t="s">
        <v>1200</v>
      </c>
      <c s="26" t="str">
        <f t="shared" si="6"/>
        <v>1.C FE</v>
      </c>
    </row>
    <row>
      <c r="B110" s="3" t="s">
        <v>1506</v>
      </c>
      <c s="3" t="s">
        <v>832</v>
      </c>
      <c s="9" t="s">
        <v>1096</v>
      </c>
      <c s="17"/>
      <c s="23">
        <v>45523</v>
      </c>
      <c s="9" t="s">
        <v>7</v>
      </c>
      <c s="8"/>
      <c s="14">
        <v>998140</v>
      </c>
      <c s="14">
        <v>1000000</v>
      </c>
      <c s="14"/>
      <c s="17">
        <v>2</v>
      </c>
      <c s="17" t="s">
        <v>1199</v>
      </c>
      <c s="17" t="s">
        <v>86</v>
      </c>
      <c s="8"/>
      <c s="3" t="s">
        <v>333</v>
      </c>
      <c s="3" t="s">
        <v>1005</v>
      </c>
      <c s="3" t="s">
        <v>8</v>
      </c>
      <c s="3" t="s">
        <v>8</v>
      </c>
      <c s="17" t="s">
        <v>1200</v>
      </c>
      <c s="26" t="str">
        <f t="shared" si="6"/>
        <v>2.A FE</v>
      </c>
    </row>
    <row>
      <c r="B111" s="3" t="s">
        <v>334</v>
      </c>
      <c s="3" t="s">
        <v>721</v>
      </c>
      <c s="9" t="s">
        <v>26</v>
      </c>
      <c s="17"/>
      <c s="23">
        <v>45523</v>
      </c>
      <c s="3" t="s">
        <v>1495</v>
      </c>
      <c s="8"/>
      <c s="14">
        <v>6966050</v>
      </c>
      <c s="14">
        <v>7000000</v>
      </c>
      <c s="14"/>
      <c s="17">
        <v>2</v>
      </c>
      <c s="17" t="s">
        <v>10</v>
      </c>
      <c s="17" t="s">
        <v>86</v>
      </c>
      <c s="8"/>
      <c s="3" t="s">
        <v>333</v>
      </c>
      <c s="3" t="s">
        <v>1005</v>
      </c>
      <c s="3" t="s">
        <v>8</v>
      </c>
      <c s="3" t="s">
        <v>8</v>
      </c>
      <c s="17" t="s">
        <v>1200</v>
      </c>
      <c s="26" t="str">
        <f t="shared" si="6"/>
        <v>2.B FE</v>
      </c>
    </row>
    <row>
      <c r="B112" s="3" t="s">
        <v>722</v>
      </c>
      <c s="3" t="s">
        <v>431</v>
      </c>
      <c s="9" t="s">
        <v>1310</v>
      </c>
      <c s="17"/>
      <c s="23">
        <v>45545</v>
      </c>
      <c s="3" t="s">
        <v>1496</v>
      </c>
      <c s="8"/>
      <c s="14">
        <v>8000000</v>
      </c>
      <c s="14">
        <v>8000000</v>
      </c>
      <c s="14"/>
      <c s="17">
        <v>1</v>
      </c>
      <c s="17" t="s">
        <v>99</v>
      </c>
      <c s="17" t="s">
        <v>329</v>
      </c>
      <c s="8"/>
      <c s="3" t="s">
        <v>8</v>
      </c>
      <c s="3" t="s">
        <v>723</v>
      </c>
      <c s="3" t="s">
        <v>305</v>
      </c>
      <c s="3" t="s">
        <v>8</v>
      </c>
      <c s="17" t="s">
        <v>1200</v>
      </c>
      <c s="26" t="str">
        <f t="shared" si="6"/>
        <v>1.F Z</v>
      </c>
    </row>
    <row>
      <c r="B113" s="3" t="s">
        <v>1097</v>
      </c>
      <c s="3" t="s">
        <v>230</v>
      </c>
      <c s="9" t="s">
        <v>724</v>
      </c>
      <c s="17"/>
      <c s="23">
        <v>45518</v>
      </c>
      <c s="9" t="s">
        <v>992</v>
      </c>
      <c s="8"/>
      <c s="14">
        <v>11999160</v>
      </c>
      <c s="14">
        <v>12000000</v>
      </c>
      <c s="14"/>
      <c s="17">
        <v>2</v>
      </c>
      <c s="17" t="s">
        <v>412</v>
      </c>
      <c s="17" t="s">
        <v>86</v>
      </c>
      <c s="8"/>
      <c s="3" t="s">
        <v>8</v>
      </c>
      <c s="3" t="s">
        <v>27</v>
      </c>
      <c s="3" t="s">
        <v>305</v>
      </c>
      <c s="3" t="s">
        <v>8</v>
      </c>
      <c s="17" t="s">
        <v>1200</v>
      </c>
      <c s="26" t="str">
        <f t="shared" si="6"/>
        <v>2.C FE</v>
      </c>
    </row>
    <row>
      <c r="B114" s="3" t="s">
        <v>1507</v>
      </c>
      <c s="3" t="s">
        <v>231</v>
      </c>
      <c s="9" t="s">
        <v>1098</v>
      </c>
      <c s="17"/>
      <c s="23">
        <v>45518</v>
      </c>
      <c s="9" t="s">
        <v>992</v>
      </c>
      <c s="8"/>
      <c s="14">
        <v>5000000</v>
      </c>
      <c s="14">
        <v>5000000</v>
      </c>
      <c s="14"/>
      <c s="17">
        <v>2</v>
      </c>
      <c s="17" t="s">
        <v>412</v>
      </c>
      <c s="17" t="s">
        <v>86</v>
      </c>
      <c s="8"/>
      <c s="3" t="s">
        <v>8</v>
      </c>
      <c s="3" t="s">
        <v>27</v>
      </c>
      <c s="3" t="s">
        <v>305</v>
      </c>
      <c s="3" t="s">
        <v>8</v>
      </c>
      <c s="17" t="s">
        <v>1200</v>
      </c>
      <c s="26" t="str">
        <f t="shared" si="6"/>
        <v>2.C FE</v>
      </c>
    </row>
    <row>
      <c r="B115" s="3" t="s">
        <v>335</v>
      </c>
      <c s="3" t="s">
        <v>119</v>
      </c>
      <c s="9" t="s">
        <v>1099</v>
      </c>
      <c s="17"/>
      <c s="23">
        <v>45552</v>
      </c>
      <c s="3" t="s">
        <v>320</v>
      </c>
      <c s="8"/>
      <c s="14">
        <v>4973050</v>
      </c>
      <c s="14">
        <v>5000000</v>
      </c>
      <c s="14"/>
      <c s="17">
        <v>2</v>
      </c>
      <c s="17" t="s">
        <v>412</v>
      </c>
      <c s="17" t="s">
        <v>86</v>
      </c>
      <c s="8"/>
      <c s="3" t="s">
        <v>1100</v>
      </c>
      <c s="3" t="s">
        <v>120</v>
      </c>
      <c s="3" t="s">
        <v>8</v>
      </c>
      <c s="3" t="s">
        <v>8</v>
      </c>
      <c s="17" t="s">
        <v>1200</v>
      </c>
      <c s="26" t="str">
        <f t="shared" si="6"/>
        <v>2.C FE</v>
      </c>
    </row>
    <row>
      <c r="B116" s="3" t="s">
        <v>725</v>
      </c>
      <c s="3" t="s">
        <v>1508</v>
      </c>
      <c s="9" t="s">
        <v>726</v>
      </c>
      <c s="17"/>
      <c s="23">
        <v>45510</v>
      </c>
      <c s="3" t="s">
        <v>925</v>
      </c>
      <c s="8"/>
      <c s="14">
        <v>1993200</v>
      </c>
      <c s="14">
        <v>2000000</v>
      </c>
      <c s="14"/>
      <c s="17">
        <v>1</v>
      </c>
      <c s="17" t="s">
        <v>99</v>
      </c>
      <c s="17" t="s">
        <v>86</v>
      </c>
      <c s="8"/>
      <c s="3" t="s">
        <v>1509</v>
      </c>
      <c s="3" t="s">
        <v>1403</v>
      </c>
      <c s="3" t="s">
        <v>8</v>
      </c>
      <c s="3" t="s">
        <v>8</v>
      </c>
      <c s="17" t="s">
        <v>1200</v>
      </c>
      <c s="26" t="str">
        <f t="shared" si="6"/>
        <v>1.F FE</v>
      </c>
    </row>
    <row>
      <c r="B117" s="3" t="s">
        <v>1101</v>
      </c>
      <c s="3" t="s">
        <v>232</v>
      </c>
      <c s="9" t="s">
        <v>727</v>
      </c>
      <c s="17"/>
      <c s="23">
        <v>45539</v>
      </c>
      <c s="3" t="s">
        <v>423</v>
      </c>
      <c s="8"/>
      <c s="14">
        <v>4973500</v>
      </c>
      <c s="14">
        <v>5000000</v>
      </c>
      <c s="14"/>
      <c s="17">
        <v>2</v>
      </c>
      <c s="17" t="s">
        <v>1199</v>
      </c>
      <c s="17" t="s">
        <v>86</v>
      </c>
      <c s="8"/>
      <c s="3" t="s">
        <v>529</v>
      </c>
      <c s="3" t="s">
        <v>1102</v>
      </c>
      <c s="3" t="s">
        <v>530</v>
      </c>
      <c s="3" t="s">
        <v>8</v>
      </c>
      <c s="17" t="s">
        <v>1200</v>
      </c>
      <c s="26" t="str">
        <f t="shared" si="6"/>
        <v>2.A FE</v>
      </c>
    </row>
    <row>
      <c r="B118" s="3" t="s">
        <v>233</v>
      </c>
      <c s="3" t="s">
        <v>728</v>
      </c>
      <c s="9" t="s">
        <v>628</v>
      </c>
      <c s="17"/>
      <c s="23">
        <v>45510</v>
      </c>
      <c s="3" t="s">
        <v>1084</v>
      </c>
      <c s="8"/>
      <c s="14">
        <v>1995940</v>
      </c>
      <c s="14">
        <v>2000000</v>
      </c>
      <c s="14"/>
      <c s="17">
        <v>1</v>
      </c>
      <c s="17" t="s">
        <v>1289</v>
      </c>
      <c s="17" t="s">
        <v>86</v>
      </c>
      <c s="8"/>
      <c s="3" t="s">
        <v>234</v>
      </c>
      <c s="3" t="s">
        <v>1404</v>
      </c>
      <c s="3" t="s">
        <v>8</v>
      </c>
      <c s="3" t="s">
        <v>8</v>
      </c>
      <c s="17" t="s">
        <v>1200</v>
      </c>
      <c s="26" t="str">
        <f t="shared" si="6"/>
        <v>1.E FE</v>
      </c>
    </row>
    <row>
      <c r="B119" s="3" t="s">
        <v>729</v>
      </c>
      <c s="3" t="s">
        <v>1510</v>
      </c>
      <c s="9" t="s">
        <v>28</v>
      </c>
      <c s="17"/>
      <c s="23">
        <v>45495</v>
      </c>
      <c s="3" t="s">
        <v>524</v>
      </c>
      <c s="8"/>
      <c s="14">
        <v>5000000</v>
      </c>
      <c s="14">
        <v>5000000</v>
      </c>
      <c s="14"/>
      <c s="17">
        <v>1</v>
      </c>
      <c s="17" t="s">
        <v>806</v>
      </c>
      <c s="17" t="s">
        <v>86</v>
      </c>
      <c s="8"/>
      <c s="3" t="s">
        <v>8</v>
      </c>
      <c s="9" t="s">
        <v>1103</v>
      </c>
      <c s="9" t="s">
        <v>1103</v>
      </c>
      <c s="3" t="s">
        <v>8</v>
      </c>
      <c s="17" t="s">
        <v>1200</v>
      </c>
      <c s="26" t="str">
        <f t="shared" si="6"/>
        <v>1.D FE</v>
      </c>
    </row>
    <row>
      <c r="B120" s="3" t="s">
        <v>1104</v>
      </c>
      <c s="3" t="s">
        <v>1511</v>
      </c>
      <c s="9" t="s">
        <v>121</v>
      </c>
      <c s="17"/>
      <c s="23">
        <v>45559</v>
      </c>
      <c s="3" t="s">
        <v>1495</v>
      </c>
      <c s="8"/>
      <c s="14">
        <v>4998421</v>
      </c>
      <c s="14">
        <v>5000000</v>
      </c>
      <c s="14"/>
      <c s="17">
        <v>1</v>
      </c>
      <c s="17" t="s">
        <v>412</v>
      </c>
      <c s="17" t="s">
        <v>86</v>
      </c>
      <c s="8"/>
      <c s="3" t="s">
        <v>8</v>
      </c>
      <c s="9" t="s">
        <v>432</v>
      </c>
      <c s="3" t="s">
        <v>305</v>
      </c>
      <c s="3" t="s">
        <v>8</v>
      </c>
      <c s="17" t="s">
        <v>1200</v>
      </c>
      <c s="26" t="str">
        <f t="shared" si="6"/>
        <v>1.C FE</v>
      </c>
    </row>
    <row>
      <c r="B121" s="3" t="s">
        <v>1512</v>
      </c>
      <c s="3" t="s">
        <v>1105</v>
      </c>
      <c s="9" t="s">
        <v>926</v>
      </c>
      <c s="17"/>
      <c s="23">
        <v>45510</v>
      </c>
      <c s="3" t="s">
        <v>1498</v>
      </c>
      <c s="8"/>
      <c s="14">
        <v>4988700</v>
      </c>
      <c s="14">
        <v>5000000</v>
      </c>
      <c s="14"/>
      <c s="17">
        <v>1</v>
      </c>
      <c s="17" t="s">
        <v>99</v>
      </c>
      <c s="17" t="s">
        <v>86</v>
      </c>
      <c s="8"/>
      <c s="3" t="s">
        <v>1405</v>
      </c>
      <c s="9" t="s">
        <v>1229</v>
      </c>
      <c s="9" t="s">
        <v>122</v>
      </c>
      <c s="3" t="s">
        <v>8</v>
      </c>
      <c s="17" t="s">
        <v>1200</v>
      </c>
      <c s="26" t="str">
        <f t="shared" si="6"/>
        <v>1.F FE</v>
      </c>
    </row>
    <row>
      <c r="B122" s="3" t="s">
        <v>336</v>
      </c>
      <c s="3" t="s">
        <v>1230</v>
      </c>
      <c s="9" t="s">
        <v>1231</v>
      </c>
      <c s="17"/>
      <c s="23">
        <v>45497</v>
      </c>
      <c s="9" t="s">
        <v>992</v>
      </c>
      <c s="8"/>
      <c s="14">
        <v>4997300</v>
      </c>
      <c s="14">
        <v>5000000</v>
      </c>
      <c s="14"/>
      <c s="17">
        <v>2</v>
      </c>
      <c s="17" t="s">
        <v>412</v>
      </c>
      <c s="17" t="s">
        <v>86</v>
      </c>
      <c s="8"/>
      <c s="3" t="s">
        <v>1106</v>
      </c>
      <c s="3" t="s">
        <v>531</v>
      </c>
      <c s="3" t="s">
        <v>305</v>
      </c>
      <c s="3" t="s">
        <v>8</v>
      </c>
      <c s="17" t="s">
        <v>1200</v>
      </c>
      <c s="26" t="str">
        <f t="shared" si="6"/>
        <v>2.C FE</v>
      </c>
    </row>
    <row>
      <c r="B123" s="3" t="s">
        <v>730</v>
      </c>
      <c s="3" t="s">
        <v>532</v>
      </c>
      <c s="9" t="s">
        <v>235</v>
      </c>
      <c s="17"/>
      <c s="23">
        <v>45497</v>
      </c>
      <c s="9" t="s">
        <v>992</v>
      </c>
      <c s="8"/>
      <c s="14">
        <v>4998650</v>
      </c>
      <c s="14">
        <v>5000000</v>
      </c>
      <c s="14"/>
      <c s="17">
        <v>2</v>
      </c>
      <c s="17" t="s">
        <v>412</v>
      </c>
      <c s="17" t="s">
        <v>86</v>
      </c>
      <c s="8"/>
      <c s="3" t="s">
        <v>1106</v>
      </c>
      <c s="3" t="s">
        <v>531</v>
      </c>
      <c s="3" t="s">
        <v>305</v>
      </c>
      <c s="3" t="s">
        <v>8</v>
      </c>
      <c s="17" t="s">
        <v>1200</v>
      </c>
      <c s="26" t="str">
        <f t="shared" si="6"/>
        <v>2.C FE</v>
      </c>
    </row>
    <row>
      <c r="B124" s="3" t="s">
        <v>1107</v>
      </c>
      <c s="3" t="s">
        <v>1406</v>
      </c>
      <c s="9" t="s">
        <v>1513</v>
      </c>
      <c s="17"/>
      <c s="23">
        <v>45475</v>
      </c>
      <c s="3" t="s">
        <v>315</v>
      </c>
      <c s="8"/>
      <c s="14">
        <v>464400</v>
      </c>
      <c s="14">
        <v>500000</v>
      </c>
      <c s="14">
        <v>188</v>
      </c>
      <c s="17">
        <v>1</v>
      </c>
      <c s="17" t="s">
        <v>499</v>
      </c>
      <c s="17" t="s">
        <v>86</v>
      </c>
      <c s="8"/>
      <c s="3" t="s">
        <v>1312</v>
      </c>
      <c s="3" t="s">
        <v>1108</v>
      </c>
      <c s="3" t="s">
        <v>8</v>
      </c>
      <c s="3" t="s">
        <v>8</v>
      </c>
      <c s="17" t="s">
        <v>1200</v>
      </c>
      <c s="26" t="str">
        <f t="shared" si="6"/>
        <v>1.G FE</v>
      </c>
    </row>
    <row>
      <c r="B125" s="3" t="s">
        <v>1514</v>
      </c>
      <c s="3" t="s">
        <v>1407</v>
      </c>
      <c s="9" t="s">
        <v>533</v>
      </c>
      <c s="17"/>
      <c s="23">
        <v>45539</v>
      </c>
      <c s="3" t="s">
        <v>123</v>
      </c>
      <c s="8"/>
      <c s="14">
        <v>12000000</v>
      </c>
      <c s="14">
        <v>12000000</v>
      </c>
      <c s="14"/>
      <c s="17">
        <v>1</v>
      </c>
      <c s="17" t="s">
        <v>806</v>
      </c>
      <c s="17" t="s">
        <v>86</v>
      </c>
      <c s="8"/>
      <c s="3" t="s">
        <v>1313</v>
      </c>
      <c s="9" t="s">
        <v>1408</v>
      </c>
      <c s="3" t="s">
        <v>8</v>
      </c>
      <c s="3" t="s">
        <v>8</v>
      </c>
      <c s="17" t="s">
        <v>1200</v>
      </c>
      <c s="26" t="str">
        <f t="shared" si="6"/>
        <v>1.D FE</v>
      </c>
    </row>
    <row>
      <c r="B126" s="3" t="s">
        <v>337</v>
      </c>
      <c s="3" t="s">
        <v>338</v>
      </c>
      <c s="9" t="s">
        <v>29</v>
      </c>
      <c s="17" t="s">
        <v>1201</v>
      </c>
      <c s="23">
        <v>45527</v>
      </c>
      <c s="9" t="s">
        <v>236</v>
      </c>
      <c s="8"/>
      <c s="14">
        <v>501500</v>
      </c>
      <c s="14">
        <v>500000</v>
      </c>
      <c s="14">
        <v>8563</v>
      </c>
      <c s="17">
        <v>1</v>
      </c>
      <c s="17" t="s">
        <v>99</v>
      </c>
      <c s="17" t="s">
        <v>86</v>
      </c>
      <c s="8"/>
      <c s="3" t="s">
        <v>629</v>
      </c>
      <c s="3" t="s">
        <v>731</v>
      </c>
      <c s="3" t="s">
        <v>8</v>
      </c>
      <c s="3" t="s">
        <v>1109</v>
      </c>
      <c s="17" t="s">
        <v>1200</v>
      </c>
      <c s="26" t="str">
        <f t="shared" si="6"/>
        <v>1.F FE</v>
      </c>
    </row>
    <row>
      <c r="B127" s="3" t="s">
        <v>732</v>
      </c>
      <c s="3" t="s">
        <v>1314</v>
      </c>
      <c s="9" t="s">
        <v>1006</v>
      </c>
      <c s="17" t="s">
        <v>1201</v>
      </c>
      <c s="23">
        <v>45545</v>
      </c>
      <c s="9" t="s">
        <v>992</v>
      </c>
      <c s="8"/>
      <c s="14">
        <v>7405425</v>
      </c>
      <c s="14">
        <v>7500000</v>
      </c>
      <c s="14"/>
      <c s="17">
        <v>2</v>
      </c>
      <c s="17" t="s">
        <v>10</v>
      </c>
      <c s="17" t="s">
        <v>86</v>
      </c>
      <c s="8"/>
      <c s="3" t="s">
        <v>8</v>
      </c>
      <c s="3" t="s">
        <v>433</v>
      </c>
      <c s="3" t="s">
        <v>305</v>
      </c>
      <c s="3" t="s">
        <v>8</v>
      </c>
      <c s="17" t="s">
        <v>1200</v>
      </c>
      <c s="26" t="str">
        <f t="shared" si="6"/>
        <v>2.B FE</v>
      </c>
    </row>
    <row>
      <c r="B128" s="3" t="s">
        <v>1515</v>
      </c>
      <c s="3" t="s">
        <v>833</v>
      </c>
      <c s="9" t="s">
        <v>630</v>
      </c>
      <c s="17" t="s">
        <v>1201</v>
      </c>
      <c s="23">
        <v>45559</v>
      </c>
      <c s="3" t="s">
        <v>423</v>
      </c>
      <c s="8"/>
      <c s="14">
        <v>1993660</v>
      </c>
      <c s="14">
        <v>2000000</v>
      </c>
      <c s="14"/>
      <c s="17">
        <v>2</v>
      </c>
      <c s="17" t="s">
        <v>10</v>
      </c>
      <c s="17" t="s">
        <v>86</v>
      </c>
      <c s="8"/>
      <c s="3" t="s">
        <v>1315</v>
      </c>
      <c s="3" t="s">
        <v>237</v>
      </c>
      <c s="3" t="s">
        <v>305</v>
      </c>
      <c s="3" t="s">
        <v>8</v>
      </c>
      <c s="17" t="s">
        <v>1200</v>
      </c>
      <c s="26" t="str">
        <f t="shared" si="6"/>
        <v>2.B FE</v>
      </c>
    </row>
    <row>
      <c r="B129" s="3" t="s">
        <v>339</v>
      </c>
      <c s="3" t="s">
        <v>30</v>
      </c>
      <c s="9" t="s">
        <v>1409</v>
      </c>
      <c s="17" t="s">
        <v>1201</v>
      </c>
      <c s="23">
        <v>45562</v>
      </c>
      <c s="3" t="s">
        <v>1232</v>
      </c>
      <c s="8"/>
      <c s="14">
        <v>5000000</v>
      </c>
      <c s="14">
        <v>5000000</v>
      </c>
      <c s="14"/>
      <c s="17">
        <v>1</v>
      </c>
      <c s="17" t="s">
        <v>99</v>
      </c>
      <c s="17" t="s">
        <v>86</v>
      </c>
      <c s="8"/>
      <c s="3" t="s">
        <v>8</v>
      </c>
      <c s="3" t="s">
        <v>1110</v>
      </c>
      <c s="3" t="s">
        <v>305</v>
      </c>
      <c s="3" t="s">
        <v>8</v>
      </c>
      <c s="17" t="s">
        <v>1200</v>
      </c>
      <c s="26" t="str">
        <f t="shared" si="6"/>
        <v>1.F FE</v>
      </c>
    </row>
    <row>
      <c r="B130" s="3" t="s">
        <v>733</v>
      </c>
      <c s="3" t="s">
        <v>124</v>
      </c>
      <c s="9" t="s">
        <v>1516</v>
      </c>
      <c s="17" t="s">
        <v>1201</v>
      </c>
      <c s="23">
        <v>45520</v>
      </c>
      <c s="3" t="s">
        <v>320</v>
      </c>
      <c s="8"/>
      <c s="14">
        <v>3000000</v>
      </c>
      <c s="14">
        <v>3000000</v>
      </c>
      <c s="14"/>
      <c s="17">
        <v>1</v>
      </c>
      <c s="17" t="s">
        <v>412</v>
      </c>
      <c s="17" t="s">
        <v>86</v>
      </c>
      <c s="8"/>
      <c s="3" t="s">
        <v>8</v>
      </c>
      <c s="3" t="s">
        <v>1007</v>
      </c>
      <c s="3" t="s">
        <v>305</v>
      </c>
      <c s="3" t="s">
        <v>8</v>
      </c>
      <c s="17" t="s">
        <v>1200</v>
      </c>
      <c s="26" t="str">
        <f t="shared" si="6"/>
        <v>1.C FE</v>
      </c>
    </row>
    <row>
      <c r="B131" s="3" t="s">
        <v>1111</v>
      </c>
      <c s="3" t="s">
        <v>31</v>
      </c>
      <c s="9" t="s">
        <v>834</v>
      </c>
      <c s="17" t="s">
        <v>1201</v>
      </c>
      <c s="23">
        <v>45558</v>
      </c>
      <c s="3" t="s">
        <v>423</v>
      </c>
      <c s="8"/>
      <c s="14">
        <v>5000000</v>
      </c>
      <c s="14">
        <v>5000000</v>
      </c>
      <c s="14"/>
      <c s="17">
        <v>1</v>
      </c>
      <c s="17" t="s">
        <v>499</v>
      </c>
      <c s="17" t="s">
        <v>86</v>
      </c>
      <c s="8"/>
      <c s="3" t="s">
        <v>1410</v>
      </c>
      <c s="3" t="s">
        <v>734</v>
      </c>
      <c s="3" t="s">
        <v>305</v>
      </c>
      <c s="3" t="s">
        <v>8</v>
      </c>
      <c s="17" t="s">
        <v>1200</v>
      </c>
      <c s="26" t="str">
        <f t="shared" si="6"/>
        <v>1.G FE</v>
      </c>
    </row>
    <row>
      <c r="B132" s="3" t="s">
        <v>1517</v>
      </c>
      <c s="3" t="s">
        <v>1008</v>
      </c>
      <c s="9" t="s">
        <v>1233</v>
      </c>
      <c s="17" t="s">
        <v>1201</v>
      </c>
      <c s="23">
        <v>45481</v>
      </c>
      <c s="9" t="s">
        <v>835</v>
      </c>
      <c s="8"/>
      <c s="14">
        <v>3000000</v>
      </c>
      <c s="14">
        <v>3000000</v>
      </c>
      <c s="14"/>
      <c s="17">
        <v>1</v>
      </c>
      <c s="17" t="s">
        <v>99</v>
      </c>
      <c s="17" t="s">
        <v>86</v>
      </c>
      <c s="8"/>
      <c s="3" t="s">
        <v>8</v>
      </c>
      <c s="3" t="s">
        <v>1518</v>
      </c>
      <c s="3" t="s">
        <v>8</v>
      </c>
      <c s="3" t="s">
        <v>8</v>
      </c>
      <c s="17" t="s">
        <v>1200</v>
      </c>
      <c s="26" t="str">
        <f t="shared" si="6"/>
        <v>1.F FE</v>
      </c>
    </row>
    <row>
      <c r="B133" s="3" t="s">
        <v>340</v>
      </c>
      <c s="3" t="s">
        <v>1234</v>
      </c>
      <c s="9" t="s">
        <v>1112</v>
      </c>
      <c s="17" t="s">
        <v>1201</v>
      </c>
      <c s="23">
        <v>45546</v>
      </c>
      <c s="9" t="s">
        <v>238</v>
      </c>
      <c s="8"/>
      <c s="14">
        <v>503200</v>
      </c>
      <c s="14">
        <v>500000</v>
      </c>
      <c s="14"/>
      <c s="17">
        <v>2</v>
      </c>
      <c s="17" t="s">
        <v>412</v>
      </c>
      <c s="17" t="s">
        <v>86</v>
      </c>
      <c s="8"/>
      <c s="3" t="s">
        <v>8</v>
      </c>
      <c s="9" t="s">
        <v>125</v>
      </c>
      <c s="3" t="s">
        <v>305</v>
      </c>
      <c s="3" t="s">
        <v>8</v>
      </c>
      <c s="17" t="s">
        <v>1200</v>
      </c>
      <c s="26" t="str">
        <f t="shared" si="6"/>
        <v>2.C FE</v>
      </c>
    </row>
    <row>
      <c r="B134" s="3" t="s">
        <v>735</v>
      </c>
      <c s="3" t="s">
        <v>631</v>
      </c>
      <c s="9" t="s">
        <v>736</v>
      </c>
      <c s="17" t="s">
        <v>1201</v>
      </c>
      <c s="23">
        <v>45538</v>
      </c>
      <c s="3" t="s">
        <v>1496</v>
      </c>
      <c s="8"/>
      <c s="14">
        <v>5000000</v>
      </c>
      <c s="14">
        <v>5000000</v>
      </c>
      <c s="14"/>
      <c s="17">
        <v>2</v>
      </c>
      <c s="17" t="s">
        <v>1199</v>
      </c>
      <c s="17" t="s">
        <v>86</v>
      </c>
      <c s="8"/>
      <c s="3" t="s">
        <v>434</v>
      </c>
      <c s="3" t="s">
        <v>737</v>
      </c>
      <c s="3" t="s">
        <v>8</v>
      </c>
      <c s="3" t="s">
        <v>8</v>
      </c>
      <c s="17" t="s">
        <v>1200</v>
      </c>
      <c s="26" t="str">
        <f t="shared" si="6"/>
        <v>2.A FE</v>
      </c>
    </row>
    <row>
      <c r="B135" s="3" t="s">
        <v>1113</v>
      </c>
      <c s="3" t="s">
        <v>632</v>
      </c>
      <c s="9" t="s">
        <v>1411</v>
      </c>
      <c s="17" t="s">
        <v>1201</v>
      </c>
      <c s="23">
        <v>45538</v>
      </c>
      <c s="3" t="s">
        <v>1496</v>
      </c>
      <c s="8"/>
      <c s="14">
        <v>5000000</v>
      </c>
      <c s="14">
        <v>5000000</v>
      </c>
      <c s="14"/>
      <c s="17">
        <v>2</v>
      </c>
      <c s="17" t="s">
        <v>1199</v>
      </c>
      <c s="17" t="s">
        <v>86</v>
      </c>
      <c s="8"/>
      <c s="3" t="s">
        <v>434</v>
      </c>
      <c s="3" t="s">
        <v>737</v>
      </c>
      <c s="3" t="s">
        <v>8</v>
      </c>
      <c s="3" t="s">
        <v>8</v>
      </c>
      <c s="17" t="s">
        <v>1200</v>
      </c>
      <c s="26" t="str">
        <f t="shared" si="6"/>
        <v>2.A FE</v>
      </c>
    </row>
    <row>
      <c r="B136" s="3" t="s">
        <v>1519</v>
      </c>
      <c s="3" t="s">
        <v>32</v>
      </c>
      <c s="9" t="s">
        <v>1520</v>
      </c>
      <c s="17" t="s">
        <v>1201</v>
      </c>
      <c s="23">
        <v>45475</v>
      </c>
      <c s="3" t="s">
        <v>534</v>
      </c>
      <c s="8"/>
      <c s="14">
        <v>386400</v>
      </c>
      <c s="14">
        <v>500000</v>
      </c>
      <c s="14">
        <v>3135</v>
      </c>
      <c s="17">
        <v>1</v>
      </c>
      <c s="17" t="s">
        <v>499</v>
      </c>
      <c s="17" t="s">
        <v>86</v>
      </c>
      <c s="8"/>
      <c s="3" t="s">
        <v>535</v>
      </c>
      <c s="3" t="s">
        <v>1114</v>
      </c>
      <c s="3" t="s">
        <v>8</v>
      </c>
      <c s="3" t="s">
        <v>8</v>
      </c>
      <c s="17" t="s">
        <v>1200</v>
      </c>
      <c s="26" t="str">
        <f t="shared" si="6"/>
        <v>1.G FE</v>
      </c>
    </row>
    <row>
      <c r="B137" s="3" t="s">
        <v>435</v>
      </c>
      <c s="3" t="s">
        <v>1009</v>
      </c>
      <c s="9" t="s">
        <v>1010</v>
      </c>
      <c s="17" t="s">
        <v>1201</v>
      </c>
      <c s="23">
        <v>45560</v>
      </c>
      <c s="3" t="s">
        <v>1115</v>
      </c>
      <c s="8"/>
      <c s="14">
        <v>7000000</v>
      </c>
      <c s="14">
        <v>7000000</v>
      </c>
      <c s="14"/>
      <c s="17">
        <v>1</v>
      </c>
      <c s="17" t="s">
        <v>412</v>
      </c>
      <c s="17" t="s">
        <v>86</v>
      </c>
      <c s="8"/>
      <c s="3" t="s">
        <v>8</v>
      </c>
      <c s="9" t="s">
        <v>1011</v>
      </c>
      <c s="3" t="s">
        <v>305</v>
      </c>
      <c s="3" t="s">
        <v>8</v>
      </c>
      <c s="17" t="s">
        <v>1200</v>
      </c>
      <c s="26" t="str">
        <f t="shared" si="6"/>
        <v>1.C FE</v>
      </c>
    </row>
    <row>
      <c r="B138" s="3" t="s">
        <v>1116</v>
      </c>
      <c s="3" t="s">
        <v>536</v>
      </c>
      <c s="9" t="s">
        <v>1117</v>
      </c>
      <c s="17" t="s">
        <v>1201</v>
      </c>
      <c s="23">
        <v>45475</v>
      </c>
      <c s="3" t="s">
        <v>13</v>
      </c>
      <c s="8"/>
      <c s="14">
        <v>384852</v>
      </c>
      <c s="14">
        <v>400000</v>
      </c>
      <c s="14">
        <v>3022</v>
      </c>
      <c s="17">
        <v>2</v>
      </c>
      <c s="17" t="s">
        <v>10</v>
      </c>
      <c s="17" t="s">
        <v>86</v>
      </c>
      <c s="8"/>
      <c s="3" t="s">
        <v>1118</v>
      </c>
      <c s="3" t="s">
        <v>33</v>
      </c>
      <c s="3" t="s">
        <v>8</v>
      </c>
      <c s="3" t="s">
        <v>8</v>
      </c>
      <c s="17" t="s">
        <v>1200</v>
      </c>
      <c s="26" t="str">
        <f t="shared" si="6"/>
        <v>2.B FE</v>
      </c>
    </row>
    <row>
      <c r="B139" s="3" t="s">
        <v>1521</v>
      </c>
      <c s="3" t="s">
        <v>1235</v>
      </c>
      <c s="9" t="s">
        <v>1119</v>
      </c>
      <c s="17" t="s">
        <v>1201</v>
      </c>
      <c s="23">
        <v>45490</v>
      </c>
      <c s="9" t="s">
        <v>814</v>
      </c>
      <c s="8"/>
      <c s="14">
        <v>900000</v>
      </c>
      <c s="14">
        <v>900000</v>
      </c>
      <c s="14"/>
      <c s="17">
        <v>1</v>
      </c>
      <c s="17" t="s">
        <v>1289</v>
      </c>
      <c s="17" t="s">
        <v>86</v>
      </c>
      <c s="8"/>
      <c s="3" t="s">
        <v>239</v>
      </c>
      <c s="9" t="s">
        <v>1120</v>
      </c>
      <c s="3" t="s">
        <v>305</v>
      </c>
      <c s="3" t="s">
        <v>8</v>
      </c>
      <c s="17" t="s">
        <v>1200</v>
      </c>
      <c s="26" t="str">
        <f t="shared" si="6"/>
        <v>1.E FE</v>
      </c>
    </row>
    <row>
      <c r="B140" s="3" t="s">
        <v>341</v>
      </c>
      <c s="3" t="s">
        <v>342</v>
      </c>
      <c s="9" t="s">
        <v>34</v>
      </c>
      <c s="17" t="s">
        <v>1201</v>
      </c>
      <c s="23">
        <v>45561</v>
      </c>
      <c s="9" t="s">
        <v>738</v>
      </c>
      <c s="8"/>
      <c s="14">
        <v>800000</v>
      </c>
      <c s="14">
        <v>800000</v>
      </c>
      <c s="14"/>
      <c s="17">
        <v>2</v>
      </c>
      <c s="17" t="s">
        <v>412</v>
      </c>
      <c s="17" t="s">
        <v>86</v>
      </c>
      <c s="8"/>
      <c s="3" t="s">
        <v>1012</v>
      </c>
      <c s="3" t="s">
        <v>126</v>
      </c>
      <c s="3" t="s">
        <v>305</v>
      </c>
      <c s="3" t="s">
        <v>8</v>
      </c>
      <c s="17" t="s">
        <v>1200</v>
      </c>
      <c s="26" t="str">
        <f t="shared" si="6"/>
        <v>2.C FE</v>
      </c>
    </row>
    <row>
      <c r="B141" s="3" t="s">
        <v>739</v>
      </c>
      <c s="3" t="s">
        <v>537</v>
      </c>
      <c s="9" t="s">
        <v>1522</v>
      </c>
      <c s="17" t="s">
        <v>1201</v>
      </c>
      <c s="23">
        <v>45475</v>
      </c>
      <c s="3" t="s">
        <v>508</v>
      </c>
      <c s="8"/>
      <c s="14">
        <v>465625</v>
      </c>
      <c s="14">
        <v>500000</v>
      </c>
      <c s="14">
        <v>2781</v>
      </c>
      <c s="17">
        <v>2</v>
      </c>
      <c s="17" t="s">
        <v>10</v>
      </c>
      <c s="17" t="s">
        <v>86</v>
      </c>
      <c s="8"/>
      <c s="3" t="s">
        <v>8</v>
      </c>
      <c s="3" t="s">
        <v>35</v>
      </c>
      <c s="3" t="s">
        <v>8</v>
      </c>
      <c s="3" t="s">
        <v>8</v>
      </c>
      <c s="17" t="s">
        <v>1200</v>
      </c>
      <c s="26" t="str">
        <f t="shared" si="6"/>
        <v>2.B FE</v>
      </c>
    </row>
    <row>
      <c r="B142" s="3" t="s">
        <v>1121</v>
      </c>
      <c s="3" t="s">
        <v>127</v>
      </c>
      <c s="9" t="s">
        <v>836</v>
      </c>
      <c s="17" t="s">
        <v>1201</v>
      </c>
      <c s="23">
        <v>45475</v>
      </c>
      <c s="9" t="s">
        <v>814</v>
      </c>
      <c s="8"/>
      <c s="14">
        <v>313584</v>
      </c>
      <c s="14">
        <v>311250</v>
      </c>
      <c s="14">
        <v>4694</v>
      </c>
      <c s="17">
        <v>1</v>
      </c>
      <c s="17" t="s">
        <v>806</v>
      </c>
      <c s="17" t="s">
        <v>86</v>
      </c>
      <c s="8"/>
      <c s="3" t="s">
        <v>8</v>
      </c>
      <c s="9" t="s">
        <v>1412</v>
      </c>
      <c s="3" t="s">
        <v>305</v>
      </c>
      <c s="3" t="s">
        <v>8</v>
      </c>
      <c s="17" t="s">
        <v>1200</v>
      </c>
      <c s="26" t="str">
        <f t="shared" si="6"/>
        <v>1.D FE</v>
      </c>
    </row>
    <row>
      <c r="B143" s="3" t="s">
        <v>1523</v>
      </c>
      <c s="3" t="s">
        <v>927</v>
      </c>
      <c s="9" t="s">
        <v>240</v>
      </c>
      <c s="17" t="s">
        <v>1201</v>
      </c>
      <c s="23">
        <v>45539</v>
      </c>
      <c s="9" t="s">
        <v>835</v>
      </c>
      <c s="8"/>
      <c s="14">
        <v>5000000</v>
      </c>
      <c s="14">
        <v>5000000</v>
      </c>
      <c s="14"/>
      <c s="17">
        <v>2</v>
      </c>
      <c s="17" t="s">
        <v>1199</v>
      </c>
      <c s="17" t="s">
        <v>86</v>
      </c>
      <c s="8"/>
      <c s="3" t="s">
        <v>538</v>
      </c>
      <c s="9" t="s">
        <v>241</v>
      </c>
      <c s="3" t="s">
        <v>8</v>
      </c>
      <c s="3" t="s">
        <v>8</v>
      </c>
      <c s="17" t="s">
        <v>1200</v>
      </c>
      <c s="26" t="str">
        <f t="shared" si="6"/>
        <v>2.A FE</v>
      </c>
    </row>
    <row>
      <c r="B144" s="3" t="s">
        <v>343</v>
      </c>
      <c s="3" t="s">
        <v>128</v>
      </c>
      <c s="9" t="s">
        <v>1236</v>
      </c>
      <c s="17" t="s">
        <v>1201</v>
      </c>
      <c s="23">
        <v>45540</v>
      </c>
      <c s="9" t="s">
        <v>738</v>
      </c>
      <c s="8"/>
      <c s="14">
        <v>695436</v>
      </c>
      <c s="14">
        <v>700000</v>
      </c>
      <c s="14"/>
      <c s="17">
        <v>2</v>
      </c>
      <c s="17" t="s">
        <v>1199</v>
      </c>
      <c s="17" t="s">
        <v>86</v>
      </c>
      <c s="8"/>
      <c s="3" t="s">
        <v>539</v>
      </c>
      <c s="9" t="s">
        <v>129</v>
      </c>
      <c s="3" t="s">
        <v>305</v>
      </c>
      <c s="3" t="s">
        <v>8</v>
      </c>
      <c s="17" t="s">
        <v>1200</v>
      </c>
      <c s="26" t="str">
        <f t="shared" si="6"/>
        <v>2.A FE</v>
      </c>
    </row>
    <row>
      <c r="B145" s="3" t="s">
        <v>837</v>
      </c>
      <c s="3" t="s">
        <v>1524</v>
      </c>
      <c s="9" t="s">
        <v>838</v>
      </c>
      <c s="17" t="s">
        <v>1201</v>
      </c>
      <c s="23">
        <v>45475</v>
      </c>
      <c s="3" t="s">
        <v>1082</v>
      </c>
      <c s="8"/>
      <c s="14">
        <v>5000000</v>
      </c>
      <c s="14">
        <v>5000000</v>
      </c>
      <c s="14"/>
      <c s="17">
        <v>1</v>
      </c>
      <c s="17" t="s">
        <v>499</v>
      </c>
      <c s="17" t="s">
        <v>86</v>
      </c>
      <c s="8"/>
      <c s="3" t="s">
        <v>8</v>
      </c>
      <c s="9" t="s">
        <v>1237</v>
      </c>
      <c s="9" t="s">
        <v>1316</v>
      </c>
      <c s="3" t="s">
        <v>8</v>
      </c>
      <c s="17" t="s">
        <v>1200</v>
      </c>
      <c s="26" t="str">
        <f t="shared" si="6"/>
        <v>1.G FE</v>
      </c>
    </row>
    <row>
      <c r="B146" s="3" t="s">
        <v>1238</v>
      </c>
      <c s="3" t="s">
        <v>1525</v>
      </c>
      <c s="9" t="s">
        <v>1317</v>
      </c>
      <c s="17" t="s">
        <v>1201</v>
      </c>
      <c s="23">
        <v>45475</v>
      </c>
      <c s="3" t="s">
        <v>1082</v>
      </c>
      <c s="8"/>
      <c s="14">
        <v>5000000</v>
      </c>
      <c s="14">
        <v>5000000</v>
      </c>
      <c s="14"/>
      <c s="17">
        <v>1</v>
      </c>
      <c s="17" t="s">
        <v>499</v>
      </c>
      <c s="17" t="s">
        <v>86</v>
      </c>
      <c s="8"/>
      <c s="3" t="s">
        <v>8</v>
      </c>
      <c s="9" t="s">
        <v>1237</v>
      </c>
      <c s="9" t="s">
        <v>1316</v>
      </c>
      <c s="3" t="s">
        <v>8</v>
      </c>
      <c s="17" t="s">
        <v>1200</v>
      </c>
      <c s="26" t="str">
        <f t="shared" si="6"/>
        <v>1.G FE</v>
      </c>
    </row>
    <row>
      <c r="B147" s="3" t="s">
        <v>36</v>
      </c>
      <c s="3" t="s">
        <v>540</v>
      </c>
      <c s="9" t="s">
        <v>242</v>
      </c>
      <c s="17" t="s">
        <v>1201</v>
      </c>
      <c s="23">
        <v>45510</v>
      </c>
      <c s="3" t="s">
        <v>1495</v>
      </c>
      <c s="8"/>
      <c s="14">
        <v>4999930</v>
      </c>
      <c s="14">
        <v>5000000</v>
      </c>
      <c s="14"/>
      <c s="17">
        <v>1</v>
      </c>
      <c s="17" t="s">
        <v>412</v>
      </c>
      <c s="17" t="s">
        <v>86</v>
      </c>
      <c s="8"/>
      <c s="3" t="s">
        <v>8</v>
      </c>
      <c s="9" t="s">
        <v>541</v>
      </c>
      <c s="3" t="s">
        <v>305</v>
      </c>
      <c s="3" t="s">
        <v>8</v>
      </c>
      <c s="17" t="s">
        <v>1200</v>
      </c>
      <c s="26" t="str">
        <f t="shared" si="6"/>
        <v>1.C FE</v>
      </c>
    </row>
    <row>
      <c r="B148" s="3" t="s">
        <v>740</v>
      </c>
      <c s="3" t="s">
        <v>1526</v>
      </c>
      <c s="9" t="s">
        <v>37</v>
      </c>
      <c s="17" t="s">
        <v>1201</v>
      </c>
      <c s="23">
        <v>45538</v>
      </c>
      <c s="3" t="s">
        <v>1084</v>
      </c>
      <c s="8"/>
      <c s="14">
        <v>7000000</v>
      </c>
      <c s="14">
        <v>7000000</v>
      </c>
      <c s="14"/>
      <c s="17">
        <v>1</v>
      </c>
      <c s="17" t="s">
        <v>1289</v>
      </c>
      <c s="17" t="s">
        <v>86</v>
      </c>
      <c s="8"/>
      <c s="3" t="s">
        <v>344</v>
      </c>
      <c s="3" t="s">
        <v>928</v>
      </c>
      <c s="3" t="s">
        <v>8</v>
      </c>
      <c s="3" t="s">
        <v>8</v>
      </c>
      <c s="17" t="s">
        <v>1200</v>
      </c>
      <c s="26" t="str">
        <f t="shared" si="6"/>
        <v>1.E FE</v>
      </c>
    </row>
    <row>
      <c r="B149" s="3" t="s">
        <v>1122</v>
      </c>
      <c s="3" t="s">
        <v>741</v>
      </c>
      <c s="9" t="s">
        <v>436</v>
      </c>
      <c s="17" t="s">
        <v>1201</v>
      </c>
      <c s="23">
        <v>45475</v>
      </c>
      <c s="3" t="s">
        <v>534</v>
      </c>
      <c s="8"/>
      <c s="14">
        <v>301020</v>
      </c>
      <c s="14">
        <v>300000</v>
      </c>
      <c s="14">
        <v>1072</v>
      </c>
      <c s="17">
        <v>2</v>
      </c>
      <c s="17" t="s">
        <v>412</v>
      </c>
      <c s="17" t="s">
        <v>86</v>
      </c>
      <c s="8"/>
      <c s="3" t="s">
        <v>437</v>
      </c>
      <c s="3" t="s">
        <v>345</v>
      </c>
      <c s="3" t="s">
        <v>8</v>
      </c>
      <c s="3" t="s">
        <v>8</v>
      </c>
      <c s="17" t="s">
        <v>1200</v>
      </c>
      <c s="26" t="str">
        <f t="shared" si="6"/>
        <v>2.C FE</v>
      </c>
    </row>
    <row>
      <c r="B150" s="3" t="s">
        <v>1527</v>
      </c>
      <c s="3" t="s">
        <v>1013</v>
      </c>
      <c s="9" t="s">
        <v>438</v>
      </c>
      <c s="17" t="s">
        <v>1201</v>
      </c>
      <c s="23">
        <v>45540</v>
      </c>
      <c s="9" t="s">
        <v>992</v>
      </c>
      <c s="8"/>
      <c s="14">
        <v>4987200</v>
      </c>
      <c s="14">
        <v>5000000</v>
      </c>
      <c s="14"/>
      <c s="17">
        <v>2</v>
      </c>
      <c s="17" t="s">
        <v>1199</v>
      </c>
      <c s="17" t="s">
        <v>86</v>
      </c>
      <c s="8"/>
      <c s="3" t="s">
        <v>742</v>
      </c>
      <c s="3" t="s">
        <v>1014</v>
      </c>
      <c s="3" t="s">
        <v>929</v>
      </c>
      <c s="3" t="s">
        <v>8</v>
      </c>
      <c s="17" t="s">
        <v>1200</v>
      </c>
      <c s="26" t="str">
        <f t="shared" si="6"/>
        <v>2.A FE</v>
      </c>
    </row>
    <row>
      <c r="B151" s="3" t="s">
        <v>346</v>
      </c>
      <c s="3" t="s">
        <v>1413</v>
      </c>
      <c s="9" t="s">
        <v>1318</v>
      </c>
      <c s="17" t="s">
        <v>1201</v>
      </c>
      <c s="23">
        <v>45553</v>
      </c>
      <c s="3" t="s">
        <v>743</v>
      </c>
      <c s="8"/>
      <c s="14">
        <v>1250000</v>
      </c>
      <c s="14">
        <v>1250000</v>
      </c>
      <c s="14"/>
      <c s="17">
        <v>2</v>
      </c>
      <c s="17" t="s">
        <v>412</v>
      </c>
      <c s="17" t="s">
        <v>86</v>
      </c>
      <c s="8"/>
      <c s="3" t="s">
        <v>8</v>
      </c>
      <c s="9" t="s">
        <v>130</v>
      </c>
      <c s="9" t="s">
        <v>130</v>
      </c>
      <c s="3" t="s">
        <v>8</v>
      </c>
      <c s="17" t="s">
        <v>1200</v>
      </c>
      <c s="26" t="str">
        <f t="shared" si="6"/>
        <v>2.C FE</v>
      </c>
    </row>
    <row>
      <c r="B152" s="3" t="s">
        <v>744</v>
      </c>
      <c s="3" t="s">
        <v>439</v>
      </c>
      <c s="9" t="s">
        <v>243</v>
      </c>
      <c s="17" t="s">
        <v>1201</v>
      </c>
      <c s="23">
        <v>45475</v>
      </c>
      <c s="9" t="s">
        <v>1414</v>
      </c>
      <c s="8"/>
      <c s="14">
        <v>310062</v>
      </c>
      <c s="14">
        <v>300000</v>
      </c>
      <c s="14">
        <v>3177</v>
      </c>
      <c s="17">
        <v>2</v>
      </c>
      <c s="17" t="s">
        <v>10</v>
      </c>
      <c s="17" t="s">
        <v>86</v>
      </c>
      <c s="8"/>
      <c s="3" t="s">
        <v>440</v>
      </c>
      <c s="3" t="s">
        <v>347</v>
      </c>
      <c s="3" t="s">
        <v>8</v>
      </c>
      <c s="3" t="s">
        <v>8</v>
      </c>
      <c s="17" t="s">
        <v>1200</v>
      </c>
      <c s="26" t="str">
        <f t="shared" si="6"/>
        <v>2.B FE</v>
      </c>
    </row>
    <row>
      <c r="B153" s="3" t="s">
        <v>1123</v>
      </c>
      <c s="3" t="s">
        <v>244</v>
      </c>
      <c s="9" t="s">
        <v>348</v>
      </c>
      <c s="17" t="s">
        <v>1201</v>
      </c>
      <c s="23">
        <v>45562</v>
      </c>
      <c s="3" t="s">
        <v>1239</v>
      </c>
      <c s="8"/>
      <c s="14">
        <v>572000</v>
      </c>
      <c s="14">
        <v>600000</v>
      </c>
      <c s="14">
        <v>3678</v>
      </c>
      <c s="17">
        <v>1</v>
      </c>
      <c s="17" t="s">
        <v>499</v>
      </c>
      <c s="17" t="s">
        <v>86</v>
      </c>
      <c s="8"/>
      <c s="3" t="s">
        <v>1415</v>
      </c>
      <c s="3" t="s">
        <v>839</v>
      </c>
      <c s="3" t="s">
        <v>8</v>
      </c>
      <c s="3" t="s">
        <v>8</v>
      </c>
      <c s="17" t="s">
        <v>1200</v>
      </c>
      <c s="26" t="str">
        <f t="shared" si="6"/>
        <v>1.G FE</v>
      </c>
    </row>
    <row>
      <c r="B154" s="3" t="s">
        <v>38</v>
      </c>
      <c s="3" t="s">
        <v>840</v>
      </c>
      <c s="9" t="s">
        <v>245</v>
      </c>
      <c s="17" t="s">
        <v>1201</v>
      </c>
      <c s="23">
        <v>45475</v>
      </c>
      <c s="3" t="s">
        <v>1491</v>
      </c>
      <c s="8"/>
      <c s="14">
        <v>466465</v>
      </c>
      <c s="14">
        <v>500000</v>
      </c>
      <c s="14">
        <v>354</v>
      </c>
      <c s="17">
        <v>1</v>
      </c>
      <c s="17" t="s">
        <v>99</v>
      </c>
      <c s="17" t="s">
        <v>86</v>
      </c>
      <c s="8"/>
      <c s="3" t="s">
        <v>349</v>
      </c>
      <c s="3" t="s">
        <v>841</v>
      </c>
      <c s="3" t="s">
        <v>8</v>
      </c>
      <c s="3" t="s">
        <v>8</v>
      </c>
      <c s="17" t="s">
        <v>1200</v>
      </c>
      <c s="26" t="str">
        <f t="shared" si="6"/>
        <v>1.F FE</v>
      </c>
    </row>
    <row>
      <c r="B155" s="3" t="s">
        <v>441</v>
      </c>
      <c s="3" t="s">
        <v>1528</v>
      </c>
      <c s="9" t="s">
        <v>745</v>
      </c>
      <c s="17" t="s">
        <v>1201</v>
      </c>
      <c s="23">
        <v>45475</v>
      </c>
      <c s="3" t="s">
        <v>534</v>
      </c>
      <c s="8"/>
      <c s="14">
        <v>420227</v>
      </c>
      <c s="14">
        <v>448960</v>
      </c>
      <c s="14">
        <v>2073</v>
      </c>
      <c s="17">
        <v>1</v>
      </c>
      <c s="17" t="s">
        <v>412</v>
      </c>
      <c s="17" t="s">
        <v>86</v>
      </c>
      <c s="8"/>
      <c s="3" t="s">
        <v>1124</v>
      </c>
      <c s="9" t="s">
        <v>542</v>
      </c>
      <c s="9" t="s">
        <v>542</v>
      </c>
      <c s="3" t="s">
        <v>8</v>
      </c>
      <c s="17" t="s">
        <v>1200</v>
      </c>
      <c s="26" t="str">
        <f t="shared" si="6"/>
        <v>1.C FE</v>
      </c>
    </row>
    <row>
      <c r="B156" s="3" t="s">
        <v>842</v>
      </c>
      <c s="3" t="s">
        <v>1529</v>
      </c>
      <c s="9" t="s">
        <v>843</v>
      </c>
      <c s="17" t="s">
        <v>1201</v>
      </c>
      <c s="23">
        <v>45483</v>
      </c>
      <c s="3" t="s">
        <v>812</v>
      </c>
      <c s="8"/>
      <c s="14">
        <v>208840</v>
      </c>
      <c s="14">
        <v>243120</v>
      </c>
      <c s="14">
        <v>1488</v>
      </c>
      <c s="17">
        <v>1</v>
      </c>
      <c s="17" t="s">
        <v>412</v>
      </c>
      <c s="17" t="s">
        <v>86</v>
      </c>
      <c s="8"/>
      <c s="3" t="s">
        <v>1124</v>
      </c>
      <c s="9" t="s">
        <v>542</v>
      </c>
      <c s="3" t="s">
        <v>8</v>
      </c>
      <c s="3" t="s">
        <v>8</v>
      </c>
      <c s="17" t="s">
        <v>1200</v>
      </c>
      <c s="26" t="str">
        <f t="shared" si="6"/>
        <v>1.C FE</v>
      </c>
    </row>
    <row>
      <c r="B157" s="3" t="s">
        <v>1240</v>
      </c>
      <c s="3" t="s">
        <v>844</v>
      </c>
      <c s="9" t="s">
        <v>1416</v>
      </c>
      <c s="17" t="s">
        <v>1201</v>
      </c>
      <c s="23">
        <v>45475</v>
      </c>
      <c s="9" t="s">
        <v>1204</v>
      </c>
      <c s="8"/>
      <c s="14">
        <v>194980</v>
      </c>
      <c s="14">
        <v>200000</v>
      </c>
      <c s="14">
        <v>271</v>
      </c>
      <c s="17">
        <v>1</v>
      </c>
      <c s="17" t="s">
        <v>99</v>
      </c>
      <c s="17" t="s">
        <v>86</v>
      </c>
      <c s="8"/>
      <c s="3" t="s">
        <v>8</v>
      </c>
      <c s="9" t="s">
        <v>246</v>
      </c>
      <c s="3" t="s">
        <v>8</v>
      </c>
      <c s="3" t="s">
        <v>8</v>
      </c>
      <c s="17" t="s">
        <v>1200</v>
      </c>
      <c s="26" t="str">
        <f t="shared" si="6"/>
        <v>1.F FE</v>
      </c>
    </row>
    <row>
      <c r="B158" s="3" t="s">
        <v>350</v>
      </c>
      <c s="3" t="s">
        <v>633</v>
      </c>
      <c s="9" t="s">
        <v>1530</v>
      </c>
      <c s="17" t="s">
        <v>1201</v>
      </c>
      <c s="23">
        <v>45475</v>
      </c>
      <c s="9" t="s">
        <v>814</v>
      </c>
      <c s="8"/>
      <c s="14">
        <v>479250</v>
      </c>
      <c s="14">
        <v>500000</v>
      </c>
      <c s="14">
        <v>1842</v>
      </c>
      <c s="17">
        <v>1</v>
      </c>
      <c s="17" t="s">
        <v>99</v>
      </c>
      <c s="17" t="s">
        <v>86</v>
      </c>
      <c s="8"/>
      <c s="3" t="s">
        <v>1531</v>
      </c>
      <c s="3" t="s">
        <v>1125</v>
      </c>
      <c s="3" t="s">
        <v>8</v>
      </c>
      <c s="3" t="s">
        <v>8</v>
      </c>
      <c s="17" t="s">
        <v>1200</v>
      </c>
      <c s="26" t="str">
        <f t="shared" si="6"/>
        <v>1.F FE</v>
      </c>
    </row>
    <row>
      <c r="B159" s="3" t="s">
        <v>746</v>
      </c>
      <c s="3" t="s">
        <v>930</v>
      </c>
      <c s="9" t="s">
        <v>1319</v>
      </c>
      <c s="17" t="s">
        <v>1201</v>
      </c>
      <c s="23">
        <v>45527</v>
      </c>
      <c s="9" t="s">
        <v>1417</v>
      </c>
      <c s="8"/>
      <c s="14">
        <v>441375</v>
      </c>
      <c s="14">
        <v>500000</v>
      </c>
      <c s="14">
        <v>8764</v>
      </c>
      <c s="17">
        <v>1</v>
      </c>
      <c s="17" t="s">
        <v>1289</v>
      </c>
      <c s="17" t="s">
        <v>86</v>
      </c>
      <c s="8"/>
      <c s="3" t="s">
        <v>747</v>
      </c>
      <c s="3" t="s">
        <v>845</v>
      </c>
      <c s="3" t="s">
        <v>8</v>
      </c>
      <c s="3" t="s">
        <v>8</v>
      </c>
      <c s="17" t="s">
        <v>1200</v>
      </c>
      <c s="26" t="str">
        <f t="shared" si="6"/>
        <v>1.E FE</v>
      </c>
    </row>
    <row>
      <c r="B160" s="3" t="s">
        <v>1126</v>
      </c>
      <c s="3" t="s">
        <v>748</v>
      </c>
      <c s="9" t="s">
        <v>247</v>
      </c>
      <c s="17" t="s">
        <v>1201</v>
      </c>
      <c s="23">
        <v>45475</v>
      </c>
      <c s="3" t="s">
        <v>314</v>
      </c>
      <c s="8"/>
      <c s="14">
        <v>201596</v>
      </c>
      <c s="14">
        <v>200000</v>
      </c>
      <c s="14">
        <v>4228</v>
      </c>
      <c s="17">
        <v>2</v>
      </c>
      <c s="17" t="s">
        <v>10</v>
      </c>
      <c s="17" t="s">
        <v>86</v>
      </c>
      <c s="8"/>
      <c s="3" t="s">
        <v>543</v>
      </c>
      <c s="3" t="s">
        <v>1015</v>
      </c>
      <c s="3" t="s">
        <v>8</v>
      </c>
      <c s="3" t="s">
        <v>8</v>
      </c>
      <c s="17" t="s">
        <v>1200</v>
      </c>
      <c s="26" t="str">
        <f t="shared" si="6"/>
        <v>2.B FE</v>
      </c>
    </row>
    <row>
      <c r="B161" s="3" t="s">
        <v>1532</v>
      </c>
      <c s="3" t="s">
        <v>931</v>
      </c>
      <c s="9" t="s">
        <v>248</v>
      </c>
      <c s="17" t="s">
        <v>1201</v>
      </c>
      <c s="23">
        <v>45475</v>
      </c>
      <c s="9" t="s">
        <v>814</v>
      </c>
      <c s="8"/>
      <c s="14">
        <v>358000</v>
      </c>
      <c s="14">
        <v>400000</v>
      </c>
      <c s="14">
        <v>1467</v>
      </c>
      <c s="17">
        <v>1</v>
      </c>
      <c s="17" t="s">
        <v>806</v>
      </c>
      <c s="17" t="s">
        <v>86</v>
      </c>
      <c s="8"/>
      <c s="3" t="s">
        <v>442</v>
      </c>
      <c s="9" t="s">
        <v>1127</v>
      </c>
      <c s="9" t="s">
        <v>131</v>
      </c>
      <c s="3" t="s">
        <v>8</v>
      </c>
      <c s="17" t="s">
        <v>1200</v>
      </c>
      <c s="26" t="str">
        <f t="shared" si="6"/>
        <v>1.D FE</v>
      </c>
    </row>
    <row>
      <c r="B162" s="3" t="s">
        <v>443</v>
      </c>
      <c s="3" t="s">
        <v>1128</v>
      </c>
      <c s="9" t="s">
        <v>1241</v>
      </c>
      <c s="17" t="s">
        <v>1201</v>
      </c>
      <c s="23">
        <v>45562</v>
      </c>
      <c s="3" t="s">
        <v>1129</v>
      </c>
      <c s="8"/>
      <c s="14">
        <v>1097220</v>
      </c>
      <c s="14">
        <v>1000000</v>
      </c>
      <c s="14">
        <v>4243</v>
      </c>
      <c s="17">
        <v>2</v>
      </c>
      <c s="17" t="s">
        <v>10</v>
      </c>
      <c s="17" t="s">
        <v>86</v>
      </c>
      <c s="8"/>
      <c s="3" t="s">
        <v>8</v>
      </c>
      <c s="3" t="s">
        <v>749</v>
      </c>
      <c s="3" t="s">
        <v>8</v>
      </c>
      <c s="3" t="s">
        <v>8</v>
      </c>
      <c s="17" t="s">
        <v>1200</v>
      </c>
      <c s="26" t="str">
        <f t="shared" si="6"/>
        <v>2.B FE</v>
      </c>
    </row>
    <row>
      <c r="B163" s="3" t="s">
        <v>846</v>
      </c>
      <c s="3" t="s">
        <v>750</v>
      </c>
      <c s="9" t="s">
        <v>932</v>
      </c>
      <c s="17" t="s">
        <v>1201</v>
      </c>
      <c s="23">
        <v>45475</v>
      </c>
      <c s="3" t="s">
        <v>11</v>
      </c>
      <c s="8"/>
      <c s="14">
        <v>484065</v>
      </c>
      <c s="14">
        <v>500000</v>
      </c>
      <c s="14">
        <v>3660</v>
      </c>
      <c s="17">
        <v>2</v>
      </c>
      <c s="17" t="s">
        <v>10</v>
      </c>
      <c s="17" t="s">
        <v>86</v>
      </c>
      <c s="8"/>
      <c s="3" t="s">
        <v>8</v>
      </c>
      <c s="3" t="s">
        <v>544</v>
      </c>
      <c s="3" t="s">
        <v>8</v>
      </c>
      <c s="3" t="s">
        <v>8</v>
      </c>
      <c s="17" t="s">
        <v>1200</v>
      </c>
      <c s="26" t="str">
        <f t="shared" si="6"/>
        <v>2.B FE</v>
      </c>
    </row>
    <row>
      <c r="B164" s="3" t="s">
        <v>1242</v>
      </c>
      <c s="3" t="s">
        <v>933</v>
      </c>
      <c s="3" t="s">
        <v>847</v>
      </c>
      <c s="17" t="s">
        <v>1201</v>
      </c>
      <c s="23">
        <v>45475</v>
      </c>
      <c s="3" t="s">
        <v>534</v>
      </c>
      <c s="8"/>
      <c s="14">
        <v>252300</v>
      </c>
      <c s="14">
        <v>300000</v>
      </c>
      <c s="14">
        <v>3467</v>
      </c>
      <c s="17">
        <v>2</v>
      </c>
      <c s="17" t="s">
        <v>412</v>
      </c>
      <c s="17" t="s">
        <v>86</v>
      </c>
      <c s="8"/>
      <c s="3" t="s">
        <v>8</v>
      </c>
      <c s="3" t="s">
        <v>1130</v>
      </c>
      <c s="3" t="s">
        <v>8</v>
      </c>
      <c s="3" t="s">
        <v>8</v>
      </c>
      <c s="17" t="s">
        <v>1200</v>
      </c>
      <c s="26" t="str">
        <f t="shared" si="6"/>
        <v>2.C FE</v>
      </c>
    </row>
    <row>
      <c r="B165" s="3" t="s">
        <v>39</v>
      </c>
      <c s="3" t="s">
        <v>1533</v>
      </c>
      <c s="9" t="s">
        <v>1320</v>
      </c>
      <c s="17" t="s">
        <v>1201</v>
      </c>
      <c s="23">
        <v>45475</v>
      </c>
      <c s="3" t="s">
        <v>534</v>
      </c>
      <c s="8"/>
      <c s="14">
        <v>158744</v>
      </c>
      <c s="14">
        <v>200000</v>
      </c>
      <c s="14">
        <v>1097</v>
      </c>
      <c s="17">
        <v>2</v>
      </c>
      <c s="17" t="s">
        <v>412</v>
      </c>
      <c s="17" t="s">
        <v>86</v>
      </c>
      <c s="8"/>
      <c s="3" t="s">
        <v>934</v>
      </c>
      <c s="3" t="s">
        <v>351</v>
      </c>
      <c s="3" t="s">
        <v>8</v>
      </c>
      <c s="3" t="s">
        <v>8</v>
      </c>
      <c s="17" t="s">
        <v>1200</v>
      </c>
      <c s="26" t="str">
        <f t="shared" si="6"/>
        <v>2.C FE</v>
      </c>
    </row>
    <row>
      <c r="B166" s="3" t="s">
        <v>444</v>
      </c>
      <c s="3" t="s">
        <v>1016</v>
      </c>
      <c s="9" t="s">
        <v>848</v>
      </c>
      <c s="17" t="s">
        <v>1201</v>
      </c>
      <c s="23">
        <v>45483</v>
      </c>
      <c s="3" t="s">
        <v>1206</v>
      </c>
      <c s="8"/>
      <c s="14">
        <v>287550</v>
      </c>
      <c s="14">
        <v>300000</v>
      </c>
      <c s="14">
        <v>6791</v>
      </c>
      <c s="17">
        <v>2</v>
      </c>
      <c s="17" t="s">
        <v>1199</v>
      </c>
      <c s="17" t="s">
        <v>86</v>
      </c>
      <c s="8"/>
      <c s="3" t="s">
        <v>1418</v>
      </c>
      <c s="3" t="s">
        <v>445</v>
      </c>
      <c s="9" t="s">
        <v>446</v>
      </c>
      <c s="3" t="s">
        <v>8</v>
      </c>
      <c s="17" t="s">
        <v>1200</v>
      </c>
      <c s="26" t="str">
        <f t="shared" si="6"/>
        <v>2.A FE</v>
      </c>
    </row>
    <row>
      <c r="B167" s="3" t="s">
        <v>849</v>
      </c>
      <c s="3" t="s">
        <v>935</v>
      </c>
      <c s="9" t="s">
        <v>1131</v>
      </c>
      <c s="17" t="s">
        <v>1201</v>
      </c>
      <c s="23">
        <v>45561</v>
      </c>
      <c s="3" t="s">
        <v>13</v>
      </c>
      <c s="8"/>
      <c s="14">
        <v>419660</v>
      </c>
      <c s="14">
        <v>400000</v>
      </c>
      <c s="14">
        <v>5223</v>
      </c>
      <c s="17">
        <v>2</v>
      </c>
      <c s="17" t="s">
        <v>1199</v>
      </c>
      <c s="17" t="s">
        <v>86</v>
      </c>
      <c s="8"/>
      <c s="3" t="s">
        <v>1418</v>
      </c>
      <c s="3" t="s">
        <v>445</v>
      </c>
      <c s="9" t="s">
        <v>446</v>
      </c>
      <c s="3" t="s">
        <v>8</v>
      </c>
      <c s="17" t="s">
        <v>1200</v>
      </c>
      <c s="26" t="str">
        <f t="shared" si="6"/>
        <v>2.A FE</v>
      </c>
    </row>
    <row>
      <c r="B168" s="3" t="s">
        <v>1419</v>
      </c>
      <c s="3" t="s">
        <v>936</v>
      </c>
      <c s="9" t="s">
        <v>1321</v>
      </c>
      <c s="17" t="s">
        <v>1201</v>
      </c>
      <c s="23">
        <v>45475</v>
      </c>
      <c s="3" t="s">
        <v>1132</v>
      </c>
      <c s="8"/>
      <c s="14">
        <v>1021900</v>
      </c>
      <c s="14">
        <v>1000000</v>
      </c>
      <c s="14">
        <v>28086</v>
      </c>
      <c s="17">
        <v>2</v>
      </c>
      <c s="17" t="s">
        <v>1199</v>
      </c>
      <c s="17" t="s">
        <v>86</v>
      </c>
      <c s="8"/>
      <c s="3" t="s">
        <v>1418</v>
      </c>
      <c s="3" t="s">
        <v>445</v>
      </c>
      <c s="9" t="s">
        <v>446</v>
      </c>
      <c s="3" t="s">
        <v>8</v>
      </c>
      <c s="17" t="s">
        <v>1200</v>
      </c>
      <c s="26" t="str">
        <f t="shared" si="6"/>
        <v>2.A FE</v>
      </c>
    </row>
    <row>
      <c r="B169" s="3" t="s">
        <v>249</v>
      </c>
      <c s="3" t="s">
        <v>1243</v>
      </c>
      <c s="9" t="s">
        <v>751</v>
      </c>
      <c s="17" t="s">
        <v>1201</v>
      </c>
      <c s="23">
        <v>45475</v>
      </c>
      <c s="3" t="s">
        <v>1322</v>
      </c>
      <c s="8"/>
      <c s="14">
        <v>457450</v>
      </c>
      <c s="14">
        <v>500000</v>
      </c>
      <c s="14">
        <v>2839</v>
      </c>
      <c s="17">
        <v>1</v>
      </c>
      <c s="17" t="s">
        <v>499</v>
      </c>
      <c s="17" t="s">
        <v>86</v>
      </c>
      <c s="8"/>
      <c s="3" t="s">
        <v>8</v>
      </c>
      <c s="9" t="s">
        <v>1420</v>
      </c>
      <c s="9" t="s">
        <v>1420</v>
      </c>
      <c s="3" t="s">
        <v>8</v>
      </c>
      <c s="17" t="s">
        <v>1200</v>
      </c>
      <c s="26" t="str">
        <f t="shared" si="6"/>
        <v>1.G FE</v>
      </c>
    </row>
    <row>
      <c r="B170" s="3" t="s">
        <v>634</v>
      </c>
      <c s="3" t="s">
        <v>545</v>
      </c>
      <c s="9" t="s">
        <v>132</v>
      </c>
      <c s="17" t="s">
        <v>1201</v>
      </c>
      <c s="23">
        <v>45475</v>
      </c>
      <c s="3" t="s">
        <v>534</v>
      </c>
      <c s="8"/>
      <c s="14">
        <v>632638</v>
      </c>
      <c s="14">
        <v>647200</v>
      </c>
      <c s="14">
        <v>12746</v>
      </c>
      <c s="17">
        <v>2</v>
      </c>
      <c s="17" t="s">
        <v>1199</v>
      </c>
      <c s="17" t="s">
        <v>86</v>
      </c>
      <c s="8"/>
      <c s="3" t="s">
        <v>8</v>
      </c>
      <c s="3" t="s">
        <v>1133</v>
      </c>
      <c s="3" t="s">
        <v>8</v>
      </c>
      <c s="3" t="s">
        <v>8</v>
      </c>
      <c s="17" t="s">
        <v>1200</v>
      </c>
      <c s="26" t="str">
        <f t="shared" si="6"/>
        <v>2.A FE</v>
      </c>
    </row>
    <row>
      <c r="B171" s="3" t="s">
        <v>1017</v>
      </c>
      <c s="3" t="s">
        <v>1323</v>
      </c>
      <c s="9" t="s">
        <v>1534</v>
      </c>
      <c s="17" t="s">
        <v>1201</v>
      </c>
      <c s="23">
        <v>45475</v>
      </c>
      <c s="9" t="s">
        <v>1421</v>
      </c>
      <c s="8"/>
      <c s="14">
        <v>463750</v>
      </c>
      <c s="14">
        <v>500000</v>
      </c>
      <c s="14">
        <v>6398</v>
      </c>
      <c s="17">
        <v>2</v>
      </c>
      <c s="17" t="s">
        <v>10</v>
      </c>
      <c s="17" t="s">
        <v>86</v>
      </c>
      <c s="8"/>
      <c s="3" t="s">
        <v>635</v>
      </c>
      <c s="9" t="s">
        <v>752</v>
      </c>
      <c s="3" t="s">
        <v>8</v>
      </c>
      <c s="3" t="s">
        <v>8</v>
      </c>
      <c s="17" t="s">
        <v>1200</v>
      </c>
      <c s="26" t="str">
        <f t="shared" si="6"/>
        <v>2.B FE</v>
      </c>
    </row>
    <row>
      <c r="B172" s="3" t="s">
        <v>1422</v>
      </c>
      <c s="3" t="s">
        <v>1018</v>
      </c>
      <c s="9" t="s">
        <v>40</v>
      </c>
      <c s="17" t="s">
        <v>1201</v>
      </c>
      <c s="23">
        <v>45475</v>
      </c>
      <c s="3" t="s">
        <v>534</v>
      </c>
      <c s="8"/>
      <c s="14">
        <v>339400</v>
      </c>
      <c s="14">
        <v>400000</v>
      </c>
      <c s="14">
        <v>54</v>
      </c>
      <c s="17">
        <v>1</v>
      </c>
      <c s="17" t="s">
        <v>499</v>
      </c>
      <c s="17" t="s">
        <v>86</v>
      </c>
      <c s="8"/>
      <c s="3" t="s">
        <v>8</v>
      </c>
      <c s="9" t="s">
        <v>41</v>
      </c>
      <c s="3" t="s">
        <v>8</v>
      </c>
      <c s="3" t="s">
        <v>8</v>
      </c>
      <c s="17" t="s">
        <v>1200</v>
      </c>
      <c s="26" t="str">
        <f t="shared" si="6"/>
        <v>1.G FE</v>
      </c>
    </row>
    <row>
      <c r="B173" s="3" t="s">
        <v>250</v>
      </c>
      <c s="3" t="s">
        <v>1423</v>
      </c>
      <c s="9" t="s">
        <v>546</v>
      </c>
      <c s="17" t="s">
        <v>1201</v>
      </c>
      <c s="23">
        <v>45475</v>
      </c>
      <c s="3" t="s">
        <v>534</v>
      </c>
      <c s="8"/>
      <c s="14">
        <v>180600</v>
      </c>
      <c s="14">
        <v>200000</v>
      </c>
      <c s="14">
        <v>1604</v>
      </c>
      <c s="17">
        <v>2</v>
      </c>
      <c s="17" t="s">
        <v>412</v>
      </c>
      <c s="17" t="s">
        <v>86</v>
      </c>
      <c s="8"/>
      <c s="3" t="s">
        <v>352</v>
      </c>
      <c s="3" t="s">
        <v>1424</v>
      </c>
      <c s="3" t="s">
        <v>8</v>
      </c>
      <c s="3" t="s">
        <v>8</v>
      </c>
      <c s="17" t="s">
        <v>1200</v>
      </c>
      <c s="26" t="str">
        <f t="shared" si="6"/>
        <v>2.C FE</v>
      </c>
    </row>
    <row>
      <c r="B174" s="3" t="s">
        <v>636</v>
      </c>
      <c s="3" t="s">
        <v>1244</v>
      </c>
      <c s="9" t="s">
        <v>850</v>
      </c>
      <c s="17" t="s">
        <v>1201</v>
      </c>
      <c s="23">
        <v>45475</v>
      </c>
      <c s="3" t="s">
        <v>133</v>
      </c>
      <c s="8"/>
      <c s="14">
        <v>517450</v>
      </c>
      <c s="14">
        <v>500000</v>
      </c>
      <c s="14">
        <v>5056</v>
      </c>
      <c s="17">
        <v>2</v>
      </c>
      <c s="17" t="s">
        <v>1199</v>
      </c>
      <c s="17" t="s">
        <v>86</v>
      </c>
      <c s="8"/>
      <c s="3" t="s">
        <v>539</v>
      </c>
      <c s="9" t="s">
        <v>129</v>
      </c>
      <c s="9" t="s">
        <v>1019</v>
      </c>
      <c s="3" t="s">
        <v>8</v>
      </c>
      <c s="17" t="s">
        <v>1200</v>
      </c>
      <c s="26" t="str">
        <f t="shared" si="6"/>
        <v>2.A FE</v>
      </c>
    </row>
    <row>
      <c r="B175" s="3" t="s">
        <v>1020</v>
      </c>
      <c s="3" t="s">
        <v>1245</v>
      </c>
      <c s="9" t="s">
        <v>42</v>
      </c>
      <c s="17" t="s">
        <v>753</v>
      </c>
      <c s="23">
        <v>45475</v>
      </c>
      <c s="3" t="s">
        <v>13</v>
      </c>
      <c s="8"/>
      <c s="14">
        <v>309894</v>
      </c>
      <c s="14">
        <v>320000</v>
      </c>
      <c s="14">
        <v>2380</v>
      </c>
      <c s="17">
        <v>2</v>
      </c>
      <c s="17" t="s">
        <v>412</v>
      </c>
      <c s="17" t="s">
        <v>86</v>
      </c>
      <c s="8"/>
      <c s="3" t="s">
        <v>8</v>
      </c>
      <c s="9" t="s">
        <v>251</v>
      </c>
      <c s="9" t="s">
        <v>251</v>
      </c>
      <c s="3" t="s">
        <v>8</v>
      </c>
      <c s="17" t="s">
        <v>1200</v>
      </c>
      <c s="26" t="str">
        <f t="shared" si="6"/>
        <v>2.C FE</v>
      </c>
    </row>
    <row>
      <c r="B176" s="3" t="s">
        <v>1535</v>
      </c>
      <c s="3" t="s">
        <v>134</v>
      </c>
      <c s="9" t="s">
        <v>1134</v>
      </c>
      <c s="17" t="s">
        <v>1201</v>
      </c>
      <c s="23">
        <v>45555</v>
      </c>
      <c s="9" t="s">
        <v>1421</v>
      </c>
      <c s="8"/>
      <c s="14">
        <v>491100</v>
      </c>
      <c s="14">
        <v>600000</v>
      </c>
      <c s="14">
        <v>3242</v>
      </c>
      <c s="17">
        <v>1</v>
      </c>
      <c s="17" t="s">
        <v>499</v>
      </c>
      <c s="17" t="s">
        <v>86</v>
      </c>
      <c s="8"/>
      <c s="3" t="s">
        <v>353</v>
      </c>
      <c s="3" t="s">
        <v>754</v>
      </c>
      <c s="3" t="s">
        <v>8</v>
      </c>
      <c s="3" t="s">
        <v>8</v>
      </c>
      <c s="17" t="s">
        <v>1200</v>
      </c>
      <c s="26" t="str">
        <f t="shared" si="6"/>
        <v>1.G FE</v>
      </c>
    </row>
    <row>
      <c r="B177" s="3" t="s">
        <v>354</v>
      </c>
      <c s="3" t="s">
        <v>1425</v>
      </c>
      <c s="9" t="s">
        <v>252</v>
      </c>
      <c s="17" t="s">
        <v>1201</v>
      </c>
      <c s="23">
        <v>45555</v>
      </c>
      <c s="9" t="s">
        <v>1421</v>
      </c>
      <c s="8"/>
      <c s="14">
        <v>491100</v>
      </c>
      <c s="14">
        <v>600000</v>
      </c>
      <c s="14">
        <v>2123</v>
      </c>
      <c s="17">
        <v>1</v>
      </c>
      <c s="17" t="s">
        <v>499</v>
      </c>
      <c s="17" t="s">
        <v>86</v>
      </c>
      <c s="8"/>
      <c s="3" t="s">
        <v>353</v>
      </c>
      <c s="3" t="s">
        <v>754</v>
      </c>
      <c s="3" t="s">
        <v>8</v>
      </c>
      <c s="3" t="s">
        <v>8</v>
      </c>
      <c s="17" t="s">
        <v>1200</v>
      </c>
      <c s="26" t="str">
        <f t="shared" si="6"/>
        <v>1.G FE</v>
      </c>
    </row>
    <row>
      <c r="B178" s="3" t="s">
        <v>1021</v>
      </c>
      <c s="3" t="s">
        <v>1324</v>
      </c>
      <c s="9" t="s">
        <v>355</v>
      </c>
      <c s="17" t="s">
        <v>1201</v>
      </c>
      <c s="23">
        <v>45475</v>
      </c>
      <c s="3" t="s">
        <v>315</v>
      </c>
      <c s="8"/>
      <c s="14">
        <v>473050</v>
      </c>
      <c s="14">
        <v>500000</v>
      </c>
      <c s="14">
        <v>4195</v>
      </c>
      <c s="17">
        <v>1</v>
      </c>
      <c s="17" t="s">
        <v>412</v>
      </c>
      <c s="17" t="s">
        <v>86</v>
      </c>
      <c s="8"/>
      <c s="3" t="s">
        <v>937</v>
      </c>
      <c s="9" t="s">
        <v>547</v>
      </c>
      <c s="9" t="s">
        <v>1536</v>
      </c>
      <c s="3" t="s">
        <v>8</v>
      </c>
      <c s="17" t="s">
        <v>1200</v>
      </c>
      <c s="26" t="str">
        <f t="shared" si="6"/>
        <v>1.C FE</v>
      </c>
    </row>
    <row>
      <c r="B179" s="3" t="s">
        <v>1426</v>
      </c>
      <c s="3" t="s">
        <v>356</v>
      </c>
      <c s="9" t="s">
        <v>135</v>
      </c>
      <c s="17" t="s">
        <v>1201</v>
      </c>
      <c s="23">
        <v>45562</v>
      </c>
      <c s="3" t="s">
        <v>314</v>
      </c>
      <c s="8"/>
      <c s="14">
        <v>531232</v>
      </c>
      <c s="14">
        <v>600000</v>
      </c>
      <c s="14">
        <v>6694</v>
      </c>
      <c s="17">
        <v>2</v>
      </c>
      <c s="17" t="s">
        <v>10</v>
      </c>
      <c s="17" t="s">
        <v>86</v>
      </c>
      <c s="8"/>
      <c s="3" t="s">
        <v>8</v>
      </c>
      <c s="3" t="s">
        <v>1246</v>
      </c>
      <c s="3" t="s">
        <v>8</v>
      </c>
      <c s="3" t="s">
        <v>8</v>
      </c>
      <c s="17" t="s">
        <v>1200</v>
      </c>
      <c s="26" t="str">
        <f t="shared" si="6"/>
        <v>2.B FE</v>
      </c>
    </row>
    <row>
      <c r="B180" s="3" t="s">
        <v>253</v>
      </c>
      <c s="3" t="s">
        <v>755</v>
      </c>
      <c s="9" t="s">
        <v>938</v>
      </c>
      <c s="17" t="s">
        <v>1201</v>
      </c>
      <c s="23">
        <v>45475</v>
      </c>
      <c s="3" t="s">
        <v>939</v>
      </c>
      <c s="8"/>
      <c s="14">
        <v>495865</v>
      </c>
      <c s="14">
        <v>500000</v>
      </c>
      <c s="14">
        <v>6597</v>
      </c>
      <c s="17">
        <v>1</v>
      </c>
      <c s="17" t="s">
        <v>412</v>
      </c>
      <c s="17" t="s">
        <v>86</v>
      </c>
      <c s="8"/>
      <c s="3" t="s">
        <v>637</v>
      </c>
      <c s="3" t="s">
        <v>1135</v>
      </c>
      <c s="3" t="s">
        <v>8</v>
      </c>
      <c s="3" t="s">
        <v>8</v>
      </c>
      <c s="17" t="s">
        <v>1200</v>
      </c>
      <c s="26" t="str">
        <f t="shared" si="6"/>
        <v>1.C FE</v>
      </c>
    </row>
    <row>
      <c r="B181" s="3" t="s">
        <v>638</v>
      </c>
      <c s="3" t="s">
        <v>254</v>
      </c>
      <c s="9" t="s">
        <v>43</v>
      </c>
      <c s="17" t="s">
        <v>1201</v>
      </c>
      <c s="23">
        <v>45483</v>
      </c>
      <c s="9" t="s">
        <v>940</v>
      </c>
      <c s="8"/>
      <c s="14">
        <v>280170</v>
      </c>
      <c s="14">
        <v>300000</v>
      </c>
      <c s="14">
        <v>3064</v>
      </c>
      <c s="17">
        <v>2</v>
      </c>
      <c s="17" t="s">
        <v>10</v>
      </c>
      <c s="17" t="s">
        <v>86</v>
      </c>
      <c s="8"/>
      <c s="3" t="s">
        <v>1325</v>
      </c>
      <c s="9" t="s">
        <v>136</v>
      </c>
      <c s="9" t="s">
        <v>136</v>
      </c>
      <c s="3" t="s">
        <v>8</v>
      </c>
      <c s="17" t="s">
        <v>1200</v>
      </c>
      <c s="26" t="str">
        <f t="shared" si="6"/>
        <v>2.B FE</v>
      </c>
    </row>
    <row>
      <c r="B182" s="3" t="s">
        <v>1022</v>
      </c>
      <c s="3" t="s">
        <v>851</v>
      </c>
      <c s="9" t="s">
        <v>137</v>
      </c>
      <c s="17" t="s">
        <v>1201</v>
      </c>
      <c s="23">
        <v>45562</v>
      </c>
      <c s="3" t="s">
        <v>508</v>
      </c>
      <c s="8"/>
      <c s="14">
        <v>617734</v>
      </c>
      <c s="14">
        <v>600000</v>
      </c>
      <c s="14">
        <v>9500</v>
      </c>
      <c s="17">
        <v>2</v>
      </c>
      <c s="17" t="s">
        <v>10</v>
      </c>
      <c s="17" t="s">
        <v>86</v>
      </c>
      <c s="8"/>
      <c s="3" t="s">
        <v>548</v>
      </c>
      <c s="9" t="s">
        <v>255</v>
      </c>
      <c s="3" t="s">
        <v>8</v>
      </c>
      <c s="3" t="s">
        <v>8</v>
      </c>
      <c s="17" t="s">
        <v>1200</v>
      </c>
      <c s="26" t="str">
        <f t="shared" si="6"/>
        <v>2.B FE</v>
      </c>
    </row>
    <row>
      <c r="B183" s="3" t="s">
        <v>1427</v>
      </c>
      <c s="3" t="s">
        <v>138</v>
      </c>
      <c s="9" t="s">
        <v>756</v>
      </c>
      <c s="17" t="s">
        <v>1201</v>
      </c>
      <c s="23">
        <v>45483</v>
      </c>
      <c s="3" t="s">
        <v>11</v>
      </c>
      <c s="8"/>
      <c s="14">
        <v>253308</v>
      </c>
      <c s="14">
        <v>300000</v>
      </c>
      <c s="14">
        <v>3521</v>
      </c>
      <c s="17">
        <v>2</v>
      </c>
      <c s="17" t="s">
        <v>10</v>
      </c>
      <c s="17" t="s">
        <v>86</v>
      </c>
      <c s="8"/>
      <c s="3" t="s">
        <v>357</v>
      </c>
      <c s="3" t="s">
        <v>1136</v>
      </c>
      <c s="3" t="s">
        <v>8</v>
      </c>
      <c s="3" t="s">
        <v>8</v>
      </c>
      <c s="17" t="s">
        <v>1200</v>
      </c>
      <c s="26" t="str">
        <f t="shared" si="6"/>
        <v>2.B FE</v>
      </c>
    </row>
    <row>
      <c r="B184" s="3" t="s">
        <v>256</v>
      </c>
      <c s="3" t="s">
        <v>1537</v>
      </c>
      <c s="9" t="s">
        <v>639</v>
      </c>
      <c s="17" t="s">
        <v>1201</v>
      </c>
      <c s="23">
        <v>45475</v>
      </c>
      <c s="9" t="s">
        <v>1208</v>
      </c>
      <c s="8"/>
      <c s="14">
        <v>464311</v>
      </c>
      <c s="14">
        <v>500000</v>
      </c>
      <c s="14">
        <v>87</v>
      </c>
      <c s="17">
        <v>1</v>
      </c>
      <c s="17" t="s">
        <v>499</v>
      </c>
      <c s="17" t="s">
        <v>86</v>
      </c>
      <c s="8"/>
      <c s="3" t="s">
        <v>139</v>
      </c>
      <c s="3" t="s">
        <v>1538</v>
      </c>
      <c s="3" t="s">
        <v>8</v>
      </c>
      <c s="3" t="s">
        <v>8</v>
      </c>
      <c s="17" t="s">
        <v>1200</v>
      </c>
      <c s="26" t="str">
        <f t="shared" si="6"/>
        <v>1.G FE</v>
      </c>
    </row>
    <row>
      <c r="B185" s="10" t="s">
        <v>977</v>
      </c>
      <c s="11" t="s">
        <v>977</v>
      </c>
      <c s="10" t="s">
        <v>977</v>
      </c>
      <c s="7" t="s">
        <v>977</v>
      </c>
      <c s="21" t="s">
        <v>977</v>
      </c>
      <c s="10" t="s">
        <v>977</v>
      </c>
      <c s="7" t="s">
        <v>977</v>
      </c>
      <c s="5" t="s">
        <v>977</v>
      </c>
      <c s="5" t="s">
        <v>977</v>
      </c>
      <c s="5" t="s">
        <v>977</v>
      </c>
      <c s="7" t="s">
        <v>977</v>
      </c>
      <c s="7" t="s">
        <v>977</v>
      </c>
      <c s="7" t="s">
        <v>977</v>
      </c>
      <c s="7" t="s">
        <v>977</v>
      </c>
      <c s="10" t="s">
        <v>977</v>
      </c>
      <c s="10" t="s">
        <v>977</v>
      </c>
      <c s="10" t="s">
        <v>977</v>
      </c>
      <c s="10" t="s">
        <v>977</v>
      </c>
      <c s="7" t="s">
        <v>977</v>
      </c>
      <c s="7" t="s">
        <v>977</v>
      </c>
    </row>
    <row>
      <c r="B186" s="3" t="s">
        <v>941</v>
      </c>
      <c s="9" t="s">
        <v>140</v>
      </c>
      <c s="20"/>
      <c s="8"/>
      <c s="24"/>
      <c s="20"/>
      <c s="8"/>
      <c s="6">
        <f t="shared" si="7" ref="I186:K186">SUM(I68:I185)</f>
        <v>362878473</v>
      </c>
      <c s="6">
        <f t="shared" si="7"/>
        <v>364891530</v>
      </c>
      <c s="6">
        <f t="shared" si="7"/>
        <v>310378</v>
      </c>
      <c s="8"/>
      <c s="8"/>
      <c s="8"/>
      <c s="8"/>
      <c s="20"/>
      <c s="20"/>
      <c s="20"/>
      <c s="20"/>
      <c s="8"/>
      <c s="8"/>
    </row>
    <row>
      <c r="B187" s="10" t="s">
        <v>977</v>
      </c>
      <c s="11" t="s">
        <v>977</v>
      </c>
      <c s="10" t="s">
        <v>977</v>
      </c>
      <c s="7" t="s">
        <v>977</v>
      </c>
      <c s="21" t="s">
        <v>977</v>
      </c>
      <c s="10" t="s">
        <v>977</v>
      </c>
      <c s="7" t="s">
        <v>977</v>
      </c>
      <c s="5" t="s">
        <v>977</v>
      </c>
      <c s="5" t="s">
        <v>977</v>
      </c>
      <c s="5" t="s">
        <v>977</v>
      </c>
      <c s="7" t="s">
        <v>977</v>
      </c>
      <c s="7" t="s">
        <v>977</v>
      </c>
      <c s="7" t="s">
        <v>977</v>
      </c>
      <c s="7" t="s">
        <v>977</v>
      </c>
      <c s="10" t="s">
        <v>977</v>
      </c>
      <c s="10" t="s">
        <v>977</v>
      </c>
      <c s="10" t="s">
        <v>977</v>
      </c>
      <c s="10" t="s">
        <v>977</v>
      </c>
      <c s="7" t="s">
        <v>977</v>
      </c>
      <c s="7" t="s">
        <v>977</v>
      </c>
    </row>
    <row>
      <c r="B188" s="3" t="s">
        <v>852</v>
      </c>
      <c s="3" t="s">
        <v>1388</v>
      </c>
      <c s="3" t="s">
        <v>8</v>
      </c>
      <c s="4"/>
      <c s="4"/>
      <c s="3" t="s">
        <v>8</v>
      </c>
      <c s="8"/>
      <c s="4"/>
      <c s="4"/>
      <c s="4"/>
      <c s="4"/>
      <c s="4"/>
      <c s="4"/>
      <c s="8"/>
      <c s="3" t="s">
        <v>8</v>
      </c>
      <c s="3" t="s">
        <v>8</v>
      </c>
      <c s="3" t="s">
        <v>8</v>
      </c>
      <c s="3" t="s">
        <v>8</v>
      </c>
      <c s="4"/>
      <c s="12" t="str">
        <f>CONCATENATE(IF(ISERROR(VLOOKUP(L188,NAICDes2020_ValidationDesc,1,)),"",VLOOKUP(L188,NAICDes2020_LookupDesc,2,)),".",IF(ISERROR(VLOOKUP(M188,NAICDesModifier2020_ValidationDesc,1,)),"",VLOOKUP(M188,NAICDesModifier2020_LookupDesc,2,))," ",IF(ISERROR(VLOOKUP(N188,SVOAdminSymbolSCDBond2020_ValidationDesc,1,)),"",VLOOKUP(N188,SVOAdminSymbolSCDBond2020_LookupDesc,2,)))</f>
        <v xml:space="preserve">. </v>
      </c>
    </row>
    <row>
      <c r="B189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190" s="3" t="s">
        <v>1137</v>
      </c>
      <c s="9" t="s">
        <v>141</v>
      </c>
      <c s="2"/>
      <c s="2"/>
      <c s="2"/>
      <c s="2"/>
      <c s="8"/>
      <c s="6">
        <f t="shared" si="8" ref="I190:K190">SUM(I187:I189)</f>
        <v>0</v>
      </c>
      <c s="6">
        <f t="shared" si="8"/>
        <v>0</v>
      </c>
      <c s="6">
        <f t="shared" si="8"/>
        <v>0</v>
      </c>
      <c s="2"/>
      <c s="2"/>
      <c s="2"/>
      <c s="8"/>
      <c s="2"/>
      <c s="2"/>
      <c s="2"/>
      <c s="2"/>
      <c s="2"/>
      <c s="2"/>
    </row>
    <row>
      <c r="B191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5" t="s">
        <v>977</v>
      </c>
      <c s="5" t="s">
        <v>977</v>
      </c>
      <c s="5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192" s="3" t="s">
        <v>1023</v>
      </c>
      <c s="3" t="s">
        <v>1388</v>
      </c>
      <c s="3" t="s">
        <v>8</v>
      </c>
      <c s="4"/>
      <c s="4"/>
      <c s="3" t="s">
        <v>8</v>
      </c>
      <c s="8"/>
      <c s="4"/>
      <c s="4"/>
      <c s="4"/>
      <c s="4"/>
      <c s="4"/>
      <c s="4"/>
      <c s="8"/>
      <c s="3" t="s">
        <v>8</v>
      </c>
      <c s="3" t="s">
        <v>8</v>
      </c>
      <c s="3" t="s">
        <v>8</v>
      </c>
      <c s="3" t="s">
        <v>8</v>
      </c>
      <c s="4"/>
      <c s="12" t="str">
        <f>CONCATENATE(IF(ISERROR(VLOOKUP(L192,NAICDes2020_ValidationDesc,1,)),"",VLOOKUP(L192,NAICDes2020_LookupDesc,2,)),".",IF(ISERROR(VLOOKUP(M192,NAICDesModifier2020_ValidationDesc,1,)),"",VLOOKUP(M192,NAICDesModifier2020_LookupDesc,2,))," ",IF(ISERROR(VLOOKUP(N192,SVOAdminSymbolSCDBond2020_ValidationDesc,1,)),"",VLOOKUP(N192,SVOAdminSymbolSCDBond2020_LookupDesc,2,)))</f>
        <v xml:space="preserve">. </v>
      </c>
    </row>
    <row>
      <c r="B193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194" s="3" t="s">
        <v>1326</v>
      </c>
      <c s="9" t="s">
        <v>358</v>
      </c>
      <c s="2"/>
      <c s="2"/>
      <c s="2"/>
      <c s="2"/>
      <c s="8"/>
      <c s="6">
        <f t="shared" si="9" ref="I194:K194">SUM(I191:I193)</f>
        <v>0</v>
      </c>
      <c s="6">
        <f t="shared" si="9"/>
        <v>0</v>
      </c>
      <c s="6">
        <f t="shared" si="9"/>
        <v>0</v>
      </c>
      <c s="2"/>
      <c s="2"/>
      <c s="2"/>
      <c s="8"/>
      <c s="2"/>
      <c s="2"/>
      <c s="2"/>
      <c s="2"/>
      <c s="2"/>
      <c s="2"/>
    </row>
    <row>
      <c r="B195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5" t="s">
        <v>977</v>
      </c>
      <c s="5" t="s">
        <v>977</v>
      </c>
      <c s="5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196" s="3" t="s">
        <v>853</v>
      </c>
      <c s="3" t="s">
        <v>1388</v>
      </c>
      <c s="3" t="s">
        <v>8</v>
      </c>
      <c s="4"/>
      <c s="4"/>
      <c s="3" t="s">
        <v>8</v>
      </c>
      <c s="4"/>
      <c s="4"/>
      <c s="4"/>
      <c s="4"/>
      <c s="4"/>
      <c s="4"/>
      <c s="4"/>
      <c s="8"/>
      <c s="3" t="s">
        <v>8</v>
      </c>
      <c s="3" t="s">
        <v>8</v>
      </c>
      <c s="3" t="s">
        <v>8</v>
      </c>
      <c s="3" t="s">
        <v>8</v>
      </c>
      <c s="4"/>
      <c s="12" t="str">
        <f>CONCATENATE(IF(ISERROR(VLOOKUP(L196,NAICDes2020_ValidationDesc,1,)),"",VLOOKUP(L196,NAICDes2020_LookupDesc,2,)),".",IF(ISERROR(VLOOKUP(M196,NAICDesModifier2020_ValidationDesc,1,)),"",VLOOKUP(M196,NAICDesModifier2020_LookupDesc,2,))," ",IF(ISERROR(VLOOKUP(N196,SVOAdminSymbolSCDBond2020_ValidationDesc,1,)),"",VLOOKUP(N196,SVOAdminSymbolSCDBond2020_LookupDesc,2,)))</f>
        <v xml:space="preserve">. </v>
      </c>
    </row>
    <row>
      <c r="B197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198" s="3" t="s">
        <v>1138</v>
      </c>
      <c s="9" t="s">
        <v>1327</v>
      </c>
      <c s="2"/>
      <c s="2"/>
      <c s="2"/>
      <c s="2"/>
      <c s="2"/>
      <c s="6">
        <f t="shared" si="10" ref="I198:K198">SUM(I195:I197)</f>
        <v>0</v>
      </c>
      <c s="6">
        <f t="shared" si="10"/>
        <v>0</v>
      </c>
      <c s="6">
        <f t="shared" si="10"/>
        <v>0</v>
      </c>
      <c s="2"/>
      <c s="2"/>
      <c s="2"/>
      <c s="8"/>
      <c s="2"/>
      <c s="2"/>
      <c s="2"/>
      <c s="2"/>
      <c s="2"/>
      <c s="2"/>
    </row>
    <row>
      <c r="B199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5" t="s">
        <v>977</v>
      </c>
      <c s="5" t="s">
        <v>977</v>
      </c>
      <c s="5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00" s="3" t="s">
        <v>1428</v>
      </c>
      <c s="3" t="s">
        <v>1388</v>
      </c>
      <c s="3" t="s">
        <v>8</v>
      </c>
      <c s="4"/>
      <c s="4"/>
      <c s="3" t="s">
        <v>8</v>
      </c>
      <c s="2"/>
      <c s="4"/>
      <c s="4"/>
      <c s="4"/>
      <c s="4"/>
      <c s="4"/>
      <c s="4"/>
      <c s="8"/>
      <c s="3" t="s">
        <v>8</v>
      </c>
      <c s="3" t="s">
        <v>8</v>
      </c>
      <c s="3" t="s">
        <v>8</v>
      </c>
      <c s="3" t="s">
        <v>8</v>
      </c>
      <c s="4"/>
      <c s="12" t="str">
        <f>CONCATENATE(IF(ISERROR(VLOOKUP(L200,NAICDes2020_ValidationDesc,1,)),"",VLOOKUP(L200,NAICDes2020_LookupDesc,2,)),".",IF(ISERROR(VLOOKUP(M200,NAICDesModifier2020_ValidationDesc,1,)),"",VLOOKUP(M200,NAICDesModifier2020_LookupDesc,2,))," ",IF(ISERROR(VLOOKUP(N200,SVOAdminSymbolSCDBond2020_ValidationDesc,1,)),"",VLOOKUP(N200,SVOAdminSymbolSCDBond2020_LookupDesc,2,)))</f>
        <v xml:space="preserve">. </v>
      </c>
    </row>
    <row>
      <c r="B201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02" s="3" t="s">
        <v>142</v>
      </c>
      <c s="9" t="s">
        <v>359</v>
      </c>
      <c s="2"/>
      <c s="2"/>
      <c s="2"/>
      <c s="2"/>
      <c s="2"/>
      <c s="6">
        <f t="shared" si="11" ref="I202:K202">SUM(I199:I201)</f>
        <v>0</v>
      </c>
      <c s="6">
        <f t="shared" si="11"/>
        <v>0</v>
      </c>
      <c s="6">
        <f t="shared" si="11"/>
        <v>0</v>
      </c>
      <c s="2"/>
      <c s="2"/>
      <c s="2"/>
      <c s="8"/>
      <c s="2"/>
      <c s="2"/>
      <c s="2"/>
      <c s="2"/>
      <c s="2"/>
      <c s="2"/>
    </row>
    <row>
      <c r="B203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5" t="s">
        <v>977</v>
      </c>
      <c s="5" t="s">
        <v>977</v>
      </c>
      <c s="5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04" s="3" t="s">
        <v>143</v>
      </c>
      <c s="3" t="s">
        <v>1388</v>
      </c>
      <c s="3" t="s">
        <v>8</v>
      </c>
      <c s="4"/>
      <c s="4"/>
      <c s="3" t="s">
        <v>8</v>
      </c>
      <c s="2"/>
      <c s="4"/>
      <c s="4"/>
      <c s="4"/>
      <c s="4"/>
      <c s="4"/>
      <c s="4"/>
      <c s="8"/>
      <c s="3" t="s">
        <v>8</v>
      </c>
      <c s="3" t="s">
        <v>8</v>
      </c>
      <c s="3" t="s">
        <v>8</v>
      </c>
      <c s="3" t="s">
        <v>8</v>
      </c>
      <c s="4"/>
      <c s="12" t="str">
        <f>CONCATENATE(IF(ISERROR(VLOOKUP(L204,NAICDes2020_ValidationDesc,1,)),"",VLOOKUP(L204,NAICDes2020_LookupDesc,2,)),".",IF(ISERROR(VLOOKUP(M204,NAICDesModifier2020_ValidationDesc,1,)),"",VLOOKUP(M204,NAICDesModifier2020_LookupDesc,2,))," ",IF(ISERROR(VLOOKUP(N204,SVOAdminSymbolSCDBond2020_ValidationDesc,1,)),"",VLOOKUP(N204,SVOAdminSymbolSCDBond2020_LookupDesc,2,)))</f>
        <v xml:space="preserve">. </v>
      </c>
    </row>
    <row>
      <c r="B205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06" s="3" t="s">
        <v>447</v>
      </c>
      <c s="9" t="s">
        <v>257</v>
      </c>
      <c s="2"/>
      <c s="2"/>
      <c s="2"/>
      <c s="2"/>
      <c s="2"/>
      <c s="6">
        <f t="shared" si="12" ref="I206:K206">SUM(I203:I205)</f>
        <v>0</v>
      </c>
      <c s="6">
        <f t="shared" si="12"/>
        <v>0</v>
      </c>
      <c s="6">
        <f t="shared" si="12"/>
        <v>0</v>
      </c>
      <c s="2"/>
      <c s="2"/>
      <c s="2"/>
      <c s="8"/>
      <c s="2"/>
      <c s="2"/>
      <c s="2"/>
      <c s="2"/>
      <c s="2"/>
      <c s="2"/>
    </row>
    <row>
      <c r="B207" s="3" t="s">
        <v>448</v>
      </c>
      <c s="3" t="s">
        <v>1247</v>
      </c>
      <c s="2"/>
      <c s="2"/>
      <c s="2"/>
      <c s="2"/>
      <c s="2"/>
      <c s="6">
        <f t="shared" si="13" ref="I207:K207">I11+I55+I59+I63+I67+I186+I190+I194+I198+I202+I206</f>
        <v>403363940</v>
      </c>
      <c s="6">
        <f t="shared" si="13"/>
        <v>407330030</v>
      </c>
      <c s="6">
        <f t="shared" si="13"/>
        <v>718681</v>
      </c>
      <c s="2"/>
      <c s="2"/>
      <c s="2"/>
      <c s="8"/>
      <c s="2"/>
      <c s="2"/>
      <c s="2"/>
      <c s="2"/>
      <c s="2"/>
      <c s="2"/>
    </row>
    <row>
      <c r="B208" s="3" t="s">
        <v>854</v>
      </c>
      <c s="3" t="s">
        <v>449</v>
      </c>
      <c s="2"/>
      <c s="2"/>
      <c s="2"/>
      <c s="2"/>
      <c s="2"/>
      <c s="18"/>
      <c s="18"/>
      <c s="18"/>
      <c s="2"/>
      <c s="2"/>
      <c s="2"/>
      <c s="8"/>
      <c s="2"/>
      <c s="2"/>
      <c s="2"/>
      <c s="2"/>
      <c s="2"/>
      <c s="2"/>
    </row>
    <row>
      <c r="B209" s="3" t="s">
        <v>1248</v>
      </c>
      <c s="3" t="s">
        <v>855</v>
      </c>
      <c s="2"/>
      <c s="2"/>
      <c s="2"/>
      <c s="2"/>
      <c s="2"/>
      <c s="19">
        <f t="shared" si="14" ref="I209:K209">I207</f>
        <v>403363940</v>
      </c>
      <c s="19">
        <f t="shared" si="14"/>
        <v>407330030</v>
      </c>
      <c s="19">
        <f t="shared" si="14"/>
        <v>718681</v>
      </c>
      <c s="2"/>
      <c s="2"/>
      <c s="2"/>
      <c s="8"/>
      <c s="2"/>
      <c s="2"/>
      <c s="2"/>
      <c s="2"/>
      <c s="2"/>
      <c s="2"/>
    </row>
    <row>
      <c r="B210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5" t="s">
        <v>977</v>
      </c>
      <c s="5" t="s">
        <v>977</v>
      </c>
      <c s="5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11" s="3" t="s">
        <v>1429</v>
      </c>
      <c s="3" t="s">
        <v>1388</v>
      </c>
      <c s="3" t="s">
        <v>8</v>
      </c>
      <c s="4"/>
      <c s="4"/>
      <c s="3" t="s">
        <v>8</v>
      </c>
      <c s="4"/>
      <c s="4"/>
      <c s="4"/>
      <c s="4"/>
      <c s="4"/>
      <c s="4"/>
      <c s="4"/>
      <c s="8"/>
      <c s="3" t="s">
        <v>8</v>
      </c>
      <c s="3" t="s">
        <v>8</v>
      </c>
      <c s="3" t="s">
        <v>8</v>
      </c>
      <c s="3" t="s">
        <v>8</v>
      </c>
      <c s="4"/>
      <c s="12" t="str">
        <f>CONCATENATE(IF(ISERROR(VLOOKUP(L211,NAICDes2020_ValidationDesc,1,)),"",VLOOKUP(L211,NAICDes2020_LookupDesc,2,)),".",IF(ISERROR(VLOOKUP(M211,NAICDesModifier2020_ValidationDesc,1,)),"",VLOOKUP(M211,NAICDesModifier2020_LookupDesc,2,))," ",IF(ISERROR(VLOOKUP(N211,SVOAdminSymbolSCDPS2020_ValidationDesc,1,)),"",VLOOKUP(N211,SVOAdminSymbolSCDPS2020_LookupDesc,2,)))</f>
        <v xml:space="preserve">. </v>
      </c>
    </row>
    <row>
      <c r="B212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13" s="3" t="s">
        <v>258</v>
      </c>
      <c s="9" t="s">
        <v>1430</v>
      </c>
      <c s="2"/>
      <c s="2"/>
      <c s="2"/>
      <c s="2"/>
      <c s="2"/>
      <c s="6">
        <f>SUM(I210:I212)</f>
        <v>0</v>
      </c>
      <c s="2"/>
      <c s="6">
        <f>SUM(K210:K212)</f>
        <v>0</v>
      </c>
      <c s="2"/>
      <c s="2"/>
      <c s="2"/>
      <c s="8"/>
      <c s="2"/>
      <c s="2"/>
      <c s="2"/>
      <c s="2"/>
      <c s="2"/>
      <c s="2"/>
    </row>
    <row>
      <c r="B214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5" t="s">
        <v>977</v>
      </c>
      <c s="1" t="s">
        <v>977</v>
      </c>
      <c s="5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15" s="3" t="s">
        <v>1139</v>
      </c>
      <c s="3" t="s">
        <v>1388</v>
      </c>
      <c s="3" t="s">
        <v>8</v>
      </c>
      <c s="4"/>
      <c s="4"/>
      <c s="3" t="s">
        <v>8</v>
      </c>
      <c s="4"/>
      <c s="4"/>
      <c s="4"/>
      <c s="4"/>
      <c s="4"/>
      <c s="4"/>
      <c s="4"/>
      <c s="8"/>
      <c s="3" t="s">
        <v>8</v>
      </c>
      <c s="3" t="s">
        <v>8</v>
      </c>
      <c s="3" t="s">
        <v>8</v>
      </c>
      <c s="3" t="s">
        <v>8</v>
      </c>
      <c s="4"/>
      <c s="12" t="str">
        <f>CONCATENATE(IF(ISERROR(VLOOKUP(L215,NAICDes2020_ValidationDesc,1,)),"",VLOOKUP(L215,NAICDes2020_LookupDesc,2,)),".",IF(ISERROR(VLOOKUP(M215,NAICDesModifier2020_ValidationDesc,1,)),"",VLOOKUP(M215,NAICDesModifier2020_LookupDesc,2,))," ",IF(ISERROR(VLOOKUP(N215,SVOAdminSymbolSCDPS2020_ValidationDesc,1,)),"",VLOOKUP(N215,SVOAdminSymbolSCDPS2020_LookupDesc,2,)))</f>
        <v xml:space="preserve">. </v>
      </c>
    </row>
    <row>
      <c r="B216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17" s="3" t="s">
        <v>1539</v>
      </c>
      <c s="9" t="s">
        <v>1431</v>
      </c>
      <c s="2"/>
      <c s="2"/>
      <c s="2"/>
      <c s="2"/>
      <c s="2"/>
      <c s="6">
        <f>SUM(I214:I216)</f>
        <v>0</v>
      </c>
      <c s="2"/>
      <c s="6">
        <f>SUM(K214:K216)</f>
        <v>0</v>
      </c>
      <c s="2"/>
      <c s="2"/>
      <c s="2"/>
      <c s="8"/>
      <c s="2"/>
      <c s="2"/>
      <c s="2"/>
      <c s="2"/>
      <c s="2"/>
      <c s="2"/>
    </row>
    <row>
      <c r="B218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5" t="s">
        <v>977</v>
      </c>
      <c s="1" t="s">
        <v>977</v>
      </c>
      <c s="5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19" s="3" t="s">
        <v>144</v>
      </c>
      <c s="3" t="s">
        <v>1388</v>
      </c>
      <c s="3" t="s">
        <v>8</v>
      </c>
      <c s="4"/>
      <c s="4"/>
      <c s="3" t="s">
        <v>8</v>
      </c>
      <c s="4"/>
      <c s="4"/>
      <c s="4"/>
      <c s="4"/>
      <c s="4"/>
      <c s="4"/>
      <c s="4"/>
      <c s="8"/>
      <c s="3" t="s">
        <v>8</v>
      </c>
      <c s="3" t="s">
        <v>8</v>
      </c>
      <c s="3" t="s">
        <v>8</v>
      </c>
      <c s="3" t="s">
        <v>8</v>
      </c>
      <c s="4"/>
      <c s="12" t="str">
        <f>CONCATENATE(IF(ISERROR(VLOOKUP(L219,NAICDes2020_ValidationDesc,1,)),"",VLOOKUP(L219,NAICDes2020_LookupDesc,2,)),".",IF(ISERROR(VLOOKUP(M219,NAICDesModifier2020_ValidationDesc,1,)),"",VLOOKUP(M219,NAICDesModifier2020_LookupDesc,2,))," ",IF(ISERROR(VLOOKUP(N219,SVOAdminSymbolSCDPS2020_ValidationDesc,1,)),"",VLOOKUP(N219,SVOAdminSymbolSCDPS2020_LookupDesc,2,)))</f>
        <v xml:space="preserve">. </v>
      </c>
    </row>
    <row>
      <c r="B220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21" s="3" t="s">
        <v>549</v>
      </c>
      <c s="9" t="s">
        <v>1024</v>
      </c>
      <c s="2"/>
      <c s="2"/>
      <c s="2"/>
      <c s="2"/>
      <c s="2"/>
      <c s="6">
        <f>SUM(I218:I220)</f>
        <v>0</v>
      </c>
      <c s="2"/>
      <c s="6">
        <f>SUM(K218:K220)</f>
        <v>0</v>
      </c>
      <c s="2"/>
      <c s="2"/>
      <c s="2"/>
      <c s="8"/>
      <c s="2"/>
      <c s="2"/>
      <c s="2"/>
      <c s="2"/>
      <c s="2"/>
      <c s="2"/>
    </row>
    <row>
      <c r="B222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5" t="s">
        <v>977</v>
      </c>
      <c s="1" t="s">
        <v>977</v>
      </c>
      <c s="5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23" s="3" t="s">
        <v>1432</v>
      </c>
      <c s="3" t="s">
        <v>1388</v>
      </c>
      <c s="3" t="s">
        <v>8</v>
      </c>
      <c s="4"/>
      <c s="4"/>
      <c s="3" t="s">
        <v>8</v>
      </c>
      <c s="4"/>
      <c s="4"/>
      <c s="4"/>
      <c s="4"/>
      <c s="4"/>
      <c s="4"/>
      <c s="4"/>
      <c s="8"/>
      <c s="3" t="s">
        <v>8</v>
      </c>
      <c s="3" t="s">
        <v>8</v>
      </c>
      <c s="3" t="s">
        <v>8</v>
      </c>
      <c s="3" t="s">
        <v>8</v>
      </c>
      <c s="4"/>
      <c s="12" t="str">
        <f>CONCATENATE(IF(ISERROR(VLOOKUP(L223,NAICDes2020_ValidationDesc,1,)),"",VLOOKUP(L223,NAICDes2020_LookupDesc,2,)),".",IF(ISERROR(VLOOKUP(M223,NAICDesModifier2020_ValidationDesc,1,)),"",VLOOKUP(M223,NAICDesModifier2020_LookupDesc,2,))," ",IF(ISERROR(VLOOKUP(N223,SVOAdminSymbolSCDPS2020_ValidationDesc,1,)),"",VLOOKUP(N223,SVOAdminSymbolSCDPS2020_LookupDesc,2,)))</f>
        <v xml:space="preserve">. </v>
      </c>
    </row>
    <row>
      <c r="B224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25" s="3" t="s">
        <v>259</v>
      </c>
      <c s="9" t="s">
        <v>360</v>
      </c>
      <c s="2"/>
      <c s="2"/>
      <c s="2"/>
      <c s="2"/>
      <c s="2"/>
      <c s="6">
        <f>SUM(I222:I224)</f>
        <v>0</v>
      </c>
      <c s="2"/>
      <c s="6">
        <f>SUM(K222:K224)</f>
        <v>0</v>
      </c>
      <c s="2"/>
      <c s="2"/>
      <c s="2"/>
      <c s="8"/>
      <c s="2"/>
      <c s="2"/>
      <c s="2"/>
      <c s="2"/>
      <c s="2"/>
      <c s="2"/>
    </row>
    <row>
      <c r="B226" s="3" t="s">
        <v>260</v>
      </c>
      <c s="9" t="s">
        <v>757</v>
      </c>
      <c s="2"/>
      <c s="2"/>
      <c s="2"/>
      <c s="2"/>
      <c s="2"/>
      <c s="6">
        <f>I213+I217+I221+I225</f>
        <v>0</v>
      </c>
      <c s="2"/>
      <c s="6">
        <f>K213+K217+K221+K225</f>
        <v>0</v>
      </c>
      <c s="2"/>
      <c s="2"/>
      <c s="2"/>
      <c s="8"/>
      <c s="2"/>
      <c s="2"/>
      <c s="2"/>
      <c s="2"/>
      <c s="2"/>
      <c s="2"/>
    </row>
    <row>
      <c r="B227" s="3" t="s">
        <v>640</v>
      </c>
      <c s="9" t="s">
        <v>1540</v>
      </c>
      <c s="2"/>
      <c s="2"/>
      <c s="2"/>
      <c s="2"/>
      <c s="2"/>
      <c s="18"/>
      <c s="2"/>
      <c s="18"/>
      <c s="2"/>
      <c s="2"/>
      <c s="2"/>
      <c s="8"/>
      <c s="2"/>
      <c s="2"/>
      <c s="2"/>
      <c s="2"/>
      <c s="2"/>
      <c s="2"/>
    </row>
    <row>
      <c r="B228" s="3" t="s">
        <v>1025</v>
      </c>
      <c s="3" t="s">
        <v>1328</v>
      </c>
      <c s="2"/>
      <c s="2"/>
      <c s="2"/>
      <c s="2"/>
      <c s="2"/>
      <c s="19">
        <f>I226</f>
        <v>0</v>
      </c>
      <c s="2"/>
      <c s="19">
        <f>K226</f>
        <v>0</v>
      </c>
      <c s="2"/>
      <c s="2"/>
      <c s="2"/>
      <c s="8"/>
      <c s="2"/>
      <c s="2"/>
      <c s="2"/>
      <c s="2"/>
      <c s="2"/>
      <c s="2"/>
    </row>
    <row>
      <c r="B229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5" t="s">
        <v>977</v>
      </c>
      <c s="1" t="s">
        <v>977</v>
      </c>
      <c s="5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30" s="3" t="s">
        <v>1329</v>
      </c>
      <c s="3" t="s">
        <v>1388</v>
      </c>
      <c s="3" t="s">
        <v>8</v>
      </c>
      <c s="4"/>
      <c s="4"/>
      <c s="3" t="s">
        <v>8</v>
      </c>
      <c s="4"/>
      <c s="4"/>
      <c s="2"/>
      <c s="4"/>
      <c s="2"/>
      <c s="2"/>
      <c s="2"/>
      <c s="8"/>
      <c s="3" t="s">
        <v>8</v>
      </c>
      <c s="3" t="s">
        <v>8</v>
      </c>
      <c s="3" t="s">
        <v>8</v>
      </c>
      <c s="3" t="s">
        <v>8</v>
      </c>
      <c s="4"/>
      <c s="2"/>
    </row>
    <row>
      <c r="B231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32" s="3" t="s">
        <v>145</v>
      </c>
      <c s="9" t="s">
        <v>146</v>
      </c>
      <c s="2"/>
      <c s="2"/>
      <c s="2"/>
      <c s="2"/>
      <c s="2"/>
      <c s="6">
        <f>SUM(I229:I231)</f>
        <v>0</v>
      </c>
      <c s="2"/>
      <c s="6">
        <f>SUM(K229:K231)</f>
        <v>0</v>
      </c>
      <c s="2"/>
      <c s="2"/>
      <c s="2"/>
      <c s="8"/>
      <c s="2"/>
      <c s="2"/>
      <c s="2"/>
      <c s="2"/>
      <c s="2"/>
      <c s="2"/>
    </row>
    <row>
      <c r="B233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5" t="s">
        <v>977</v>
      </c>
      <c s="1" t="s">
        <v>977</v>
      </c>
      <c s="5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34" s="3" t="s">
        <v>1026</v>
      </c>
      <c s="3" t="s">
        <v>1388</v>
      </c>
      <c s="3" t="s">
        <v>8</v>
      </c>
      <c s="4"/>
      <c s="4"/>
      <c s="3" t="s">
        <v>8</v>
      </c>
      <c s="4"/>
      <c s="4"/>
      <c s="2"/>
      <c s="4"/>
      <c s="2"/>
      <c s="2"/>
      <c s="2"/>
      <c s="8"/>
      <c s="3" t="s">
        <v>8</v>
      </c>
      <c s="3" t="s">
        <v>8</v>
      </c>
      <c s="3" t="s">
        <v>8</v>
      </c>
      <c s="3" t="s">
        <v>8</v>
      </c>
      <c s="4"/>
      <c s="2"/>
    </row>
    <row>
      <c r="B235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36" s="3" t="s">
        <v>1433</v>
      </c>
      <c s="9" t="s">
        <v>1027</v>
      </c>
      <c s="2"/>
      <c s="2"/>
      <c s="2"/>
      <c s="2"/>
      <c s="2"/>
      <c s="6">
        <f>SUM(I233:I235)</f>
        <v>0</v>
      </c>
      <c s="2"/>
      <c s="6">
        <f>SUM(K233:K235)</f>
        <v>0</v>
      </c>
      <c s="2"/>
      <c s="2"/>
      <c s="2"/>
      <c s="8"/>
      <c s="2"/>
      <c s="2"/>
      <c s="2"/>
      <c s="2"/>
      <c s="2"/>
      <c s="2"/>
    </row>
    <row>
      <c r="B237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5" t="s">
        <v>977</v>
      </c>
      <c s="1" t="s">
        <v>977</v>
      </c>
      <c s="5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38" s="3" t="s">
        <v>44</v>
      </c>
      <c s="3" t="s">
        <v>1388</v>
      </c>
      <c s="3" t="s">
        <v>8</v>
      </c>
      <c s="4"/>
      <c s="4"/>
      <c s="3" t="s">
        <v>8</v>
      </c>
      <c s="4"/>
      <c s="4"/>
      <c s="2"/>
      <c s="4"/>
      <c s="4"/>
      <c s="4"/>
      <c s="4"/>
      <c s="8"/>
      <c s="3" t="s">
        <v>8</v>
      </c>
      <c s="3" t="s">
        <v>8</v>
      </c>
      <c s="3" t="s">
        <v>8</v>
      </c>
      <c s="3" t="s">
        <v>8</v>
      </c>
      <c s="4"/>
      <c s="12" t="str">
        <f>CONCATENATE(IF(ISERROR(VLOOKUP(L238,NAICDes2020_ValidationDesc,1,)),"",VLOOKUP(L238,NAICDes2020_LookupDesc,2,)),".",IF(ISERROR(VLOOKUP(M238,NAICDesModifier2020_ValidationDesc,1,)),"",VLOOKUP(M238,NAICDesModifier2020_LookupDesc,2,))," ",IF(ISERROR(VLOOKUP(N238,SVOAdminSymbolSCDCS2020_ValidationDesc,1,)),"",VLOOKUP(N238,SVOAdminSymbolSCDCS2020_LookupDesc,2,)))</f>
        <v xml:space="preserve">. </v>
      </c>
    </row>
    <row>
      <c r="B239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40" s="3" t="s">
        <v>450</v>
      </c>
      <c s="9" t="s">
        <v>261</v>
      </c>
      <c s="2"/>
      <c s="2"/>
      <c s="2"/>
      <c s="2"/>
      <c s="2"/>
      <c s="6">
        <f>SUM(I237:I239)</f>
        <v>0</v>
      </c>
      <c s="2"/>
      <c s="6">
        <f>SUM(K237:K239)</f>
        <v>0</v>
      </c>
      <c s="2"/>
      <c s="2"/>
      <c s="2"/>
      <c s="8"/>
      <c s="2"/>
      <c s="2"/>
      <c s="2"/>
      <c s="2"/>
      <c s="2"/>
      <c s="2"/>
    </row>
    <row>
      <c r="B241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5" t="s">
        <v>977</v>
      </c>
      <c s="1" t="s">
        <v>977</v>
      </c>
      <c s="5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42" s="3" t="s">
        <v>1330</v>
      </c>
      <c s="3" t="s">
        <v>1388</v>
      </c>
      <c s="3" t="s">
        <v>8</v>
      </c>
      <c s="4"/>
      <c s="4"/>
      <c s="3" t="s">
        <v>8</v>
      </c>
      <c s="4"/>
      <c s="4"/>
      <c s="2"/>
      <c s="4"/>
      <c s="4"/>
      <c s="4"/>
      <c s="4"/>
      <c s="8"/>
      <c s="3" t="s">
        <v>8</v>
      </c>
      <c s="3" t="s">
        <v>8</v>
      </c>
      <c s="3" t="s">
        <v>8</v>
      </c>
      <c s="3" t="s">
        <v>8</v>
      </c>
      <c s="4"/>
      <c s="12" t="str">
        <f>CONCATENATE(IF(ISERROR(VLOOKUP(L242,NAICDes2020_ValidationDesc,1,)),"",VLOOKUP(L242,NAICDes2020_LookupDesc,2,)),".",IF(ISERROR(VLOOKUP(M242,NAICDesModifier2020_ValidationDesc,1,)),"",VLOOKUP(M242,NAICDesModifier2020_LookupDesc,2,))," ",IF(ISERROR(VLOOKUP(N242,SVOAdminSymbolSCDCS2020_ValidationDesc,1,)),"",VLOOKUP(N242,SVOAdminSymbolSCDCS2020_LookupDesc,2,)))</f>
        <v xml:space="preserve">. </v>
      </c>
    </row>
    <row>
      <c r="B243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44" s="3" t="s">
        <v>147</v>
      </c>
      <c s="9" t="s">
        <v>1331</v>
      </c>
      <c s="2"/>
      <c s="2"/>
      <c s="2"/>
      <c s="2"/>
      <c s="2"/>
      <c s="6">
        <f>SUM(I241:I243)</f>
        <v>0</v>
      </c>
      <c s="2"/>
      <c s="6">
        <f>SUM(K241:K243)</f>
        <v>0</v>
      </c>
      <c s="2"/>
      <c s="2"/>
      <c s="2"/>
      <c s="8"/>
      <c s="2"/>
      <c s="2"/>
      <c s="2"/>
      <c s="2"/>
      <c s="2"/>
      <c s="2"/>
    </row>
    <row>
      <c r="B245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5" t="s">
        <v>977</v>
      </c>
      <c s="1" t="s">
        <v>977</v>
      </c>
      <c s="5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46" s="3" t="s">
        <v>262</v>
      </c>
      <c s="3" t="s">
        <v>1388</v>
      </c>
      <c s="3" t="s">
        <v>8</v>
      </c>
      <c s="4"/>
      <c s="4"/>
      <c s="3" t="s">
        <v>8</v>
      </c>
      <c s="4"/>
      <c s="4"/>
      <c s="2"/>
      <c s="4"/>
      <c s="4"/>
      <c s="4"/>
      <c s="4"/>
      <c s="8"/>
      <c s="3" t="s">
        <v>8</v>
      </c>
      <c s="3" t="s">
        <v>8</v>
      </c>
      <c s="3" t="s">
        <v>8</v>
      </c>
      <c s="3" t="s">
        <v>8</v>
      </c>
      <c s="4"/>
      <c s="12" t="str">
        <f>CONCATENATE(IF(ISERROR(VLOOKUP(L246,NAICDes2020_ValidationDesc,1,)),"",VLOOKUP(L246,NAICDes2020_LookupDesc,2,)),".",IF(ISERROR(VLOOKUP(M246,NAICDesModifier2020_ValidationDesc,1,)),"",VLOOKUP(M246,NAICDesModifier2020_LookupDesc,2,))," ",IF(ISERROR(VLOOKUP(N246,SVOAdminSymbolSCDCS2020_ValidationDesc,1,)),"",VLOOKUP(N246,SVOAdminSymbolSCDCS2020_LookupDesc,2,)))</f>
        <v xml:space="preserve">. </v>
      </c>
    </row>
    <row>
      <c r="B247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48" s="3" t="s">
        <v>641</v>
      </c>
      <c s="9" t="s">
        <v>263</v>
      </c>
      <c s="2"/>
      <c s="2"/>
      <c s="2"/>
      <c s="2"/>
      <c s="2"/>
      <c s="6">
        <f>SUM(I245:I247)</f>
        <v>0</v>
      </c>
      <c s="2"/>
      <c s="6">
        <f>SUM(K245:K247)</f>
        <v>0</v>
      </c>
      <c s="2"/>
      <c s="2"/>
      <c s="2"/>
      <c s="8"/>
      <c s="2"/>
      <c s="2"/>
      <c s="2"/>
      <c s="2"/>
      <c s="2"/>
      <c s="2"/>
    </row>
    <row>
      <c r="B249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5" t="s">
        <v>977</v>
      </c>
      <c s="1" t="s">
        <v>977</v>
      </c>
      <c s="5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50" s="3" t="s">
        <v>1541</v>
      </c>
      <c s="3" t="s">
        <v>1388</v>
      </c>
      <c s="3" t="s">
        <v>8</v>
      </c>
      <c s="4"/>
      <c s="4"/>
      <c s="3" t="s">
        <v>8</v>
      </c>
      <c s="4"/>
      <c s="4"/>
      <c s="2"/>
      <c s="4"/>
      <c s="4"/>
      <c s="4"/>
      <c s="4"/>
      <c s="8"/>
      <c s="3" t="s">
        <v>8</v>
      </c>
      <c s="3" t="s">
        <v>8</v>
      </c>
      <c s="3" t="s">
        <v>8</v>
      </c>
      <c s="3" t="s">
        <v>8</v>
      </c>
      <c s="4"/>
      <c s="12" t="str">
        <f>CONCATENATE(IF(ISERROR(VLOOKUP(L250,NAICDes2020_ValidationDesc,1,)),"",VLOOKUP(L250,NAICDes2020_LookupDesc,2,)),".",IF(ISERROR(VLOOKUP(M250,NAICDesModifier2020_ValidationDesc,1,)),"",VLOOKUP(M250,NAICDesModifier2020_LookupDesc,2,))," ",IF(ISERROR(VLOOKUP(N250,SVOAdminSymbolSCDCS2020_ValidationDesc,1,)),"",VLOOKUP(N250,SVOAdminSymbolSCDCS2020_LookupDesc,2,)))</f>
        <v xml:space="preserve">. </v>
      </c>
    </row>
    <row>
      <c r="B251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52" s="3" t="s">
        <v>361</v>
      </c>
      <c s="9" t="s">
        <v>362</v>
      </c>
      <c s="2"/>
      <c s="2"/>
      <c s="2"/>
      <c s="2"/>
      <c s="2"/>
      <c s="6">
        <f>SUM(I249:I251)</f>
        <v>0</v>
      </c>
      <c s="2"/>
      <c s="6">
        <f>SUM(K249:K251)</f>
        <v>0</v>
      </c>
      <c s="2"/>
      <c s="2"/>
      <c s="2"/>
      <c s="8"/>
      <c s="2"/>
      <c s="2"/>
      <c s="2"/>
      <c s="2"/>
      <c s="2"/>
      <c s="2"/>
    </row>
    <row>
      <c r="B253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5" t="s">
        <v>977</v>
      </c>
      <c s="1" t="s">
        <v>977</v>
      </c>
      <c s="5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54" s="3" t="s">
        <v>451</v>
      </c>
      <c s="3" t="s">
        <v>1388</v>
      </c>
      <c s="3" t="s">
        <v>8</v>
      </c>
      <c s="4"/>
      <c s="4"/>
      <c s="3" t="s">
        <v>8</v>
      </c>
      <c s="4"/>
      <c s="4"/>
      <c s="2"/>
      <c s="4"/>
      <c s="4"/>
      <c s="4"/>
      <c s="4"/>
      <c s="8"/>
      <c s="3" t="s">
        <v>8</v>
      </c>
      <c s="3" t="s">
        <v>8</v>
      </c>
      <c s="3" t="s">
        <v>8</v>
      </c>
      <c s="3" t="s">
        <v>8</v>
      </c>
      <c s="4"/>
      <c s="12" t="str">
        <f>CONCATENATE(IF(ISERROR(VLOOKUP(L254,NAICDes2020_ValidationDesc,1,)),"",VLOOKUP(L254,NAICDes2020_LookupDesc,2,)),".",IF(ISERROR(VLOOKUP(M254,NAICDesModifier2020_ValidationDesc,1,)),"",VLOOKUP(M254,NAICDesModifier2020_LookupDesc,2,))," ",IF(ISERROR(VLOOKUP(N254,SVOAdminSymbolSCDCS2020_ValidationDesc,1,)),"",VLOOKUP(N254,SVOAdminSymbolSCDCS2020_LookupDesc,2,)))</f>
        <v xml:space="preserve">. </v>
      </c>
    </row>
    <row>
      <c r="B255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56" s="3" t="s">
        <v>856</v>
      </c>
      <c s="9" t="s">
        <v>942</v>
      </c>
      <c s="2"/>
      <c s="2"/>
      <c s="2"/>
      <c s="2"/>
      <c s="2"/>
      <c s="6">
        <f>SUM(I253:I255)</f>
        <v>0</v>
      </c>
      <c s="2"/>
      <c s="6">
        <f>SUM(K253:K255)</f>
        <v>0</v>
      </c>
      <c s="2"/>
      <c s="2"/>
      <c s="2"/>
      <c s="8"/>
      <c s="2"/>
      <c s="2"/>
      <c s="2"/>
      <c s="2"/>
      <c s="2"/>
      <c s="2"/>
    </row>
    <row>
      <c r="B257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5" t="s">
        <v>977</v>
      </c>
      <c s="1" t="s">
        <v>977</v>
      </c>
      <c s="5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58" s="3" t="s">
        <v>148</v>
      </c>
      <c s="3" t="s">
        <v>1388</v>
      </c>
      <c s="3" t="s">
        <v>8</v>
      </c>
      <c s="4"/>
      <c s="4"/>
      <c s="3" t="s">
        <v>8</v>
      </c>
      <c s="4"/>
      <c s="4"/>
      <c s="2"/>
      <c s="4"/>
      <c s="4"/>
      <c s="4"/>
      <c s="4"/>
      <c s="8"/>
      <c s="3" t="s">
        <v>8</v>
      </c>
      <c s="3" t="s">
        <v>8</v>
      </c>
      <c s="3" t="s">
        <v>8</v>
      </c>
      <c s="3" t="s">
        <v>8</v>
      </c>
      <c s="4"/>
      <c s="12" t="str">
        <f>CONCATENATE(IF(ISERROR(VLOOKUP(L258,NAICDes2020_ValidationDesc,1,)),"",VLOOKUP(L258,NAICDes2020_LookupDesc,2,)),".",IF(ISERROR(VLOOKUP(M258,NAICDesModifier2020_ValidationDesc,1,)),"",VLOOKUP(M258,NAICDesModifier2020_LookupDesc,2,))," ",IF(ISERROR(VLOOKUP(N258,SVOAdminSymbolSCDCS2020_ValidationDesc,1,)),"",VLOOKUP(N258,SVOAdminSymbolSCDCS2020_LookupDesc,2,)))</f>
        <v xml:space="preserve">. </v>
      </c>
    </row>
    <row>
      <c r="B259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60" s="3" t="s">
        <v>550</v>
      </c>
      <c s="9" t="s">
        <v>1249</v>
      </c>
      <c s="2"/>
      <c s="2"/>
      <c s="2"/>
      <c s="2"/>
      <c s="2"/>
      <c s="6">
        <f>SUM(I257:I259)</f>
        <v>0</v>
      </c>
      <c s="2"/>
      <c s="6">
        <f>SUM(K257:K259)</f>
        <v>0</v>
      </c>
      <c s="2"/>
      <c s="2"/>
      <c s="2"/>
      <c s="8"/>
      <c s="2"/>
      <c s="2"/>
      <c s="2"/>
      <c s="2"/>
      <c s="2"/>
      <c s="2"/>
    </row>
    <row>
      <c r="B261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5" t="s">
        <v>977</v>
      </c>
      <c s="1" t="s">
        <v>977</v>
      </c>
      <c s="5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62" s="3" t="s">
        <v>551</v>
      </c>
      <c s="3" t="s">
        <v>1388</v>
      </c>
      <c s="3" t="s">
        <v>8</v>
      </c>
      <c s="4"/>
      <c s="4"/>
      <c s="3" t="s">
        <v>8</v>
      </c>
      <c s="4"/>
      <c s="4"/>
      <c s="2"/>
      <c s="4"/>
      <c s="4"/>
      <c s="4"/>
      <c s="4"/>
      <c s="8"/>
      <c s="3" t="s">
        <v>8</v>
      </c>
      <c s="3" t="s">
        <v>8</v>
      </c>
      <c s="3" t="s">
        <v>8</v>
      </c>
      <c s="3" t="s">
        <v>8</v>
      </c>
      <c s="4"/>
      <c s="12" t="str">
        <f>CONCATENATE(IF(ISERROR(VLOOKUP(L262,NAICDes2020_ValidationDesc,1,)),"",VLOOKUP(L262,NAICDes2020_LookupDesc,2,)),".",IF(ISERROR(VLOOKUP(M262,NAICDesModifier2020_ValidationDesc,1,)),"",VLOOKUP(M262,NAICDesModifier2020_LookupDesc,2,))," ",IF(ISERROR(VLOOKUP(N262,SVOAdminSymbolSCDCS2020_ValidationDesc,1,)),"",VLOOKUP(N262,SVOAdminSymbolSCDCS2020_LookupDesc,2,)))</f>
        <v xml:space="preserve">. </v>
      </c>
    </row>
    <row>
      <c r="B263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64" s="3" t="s">
        <v>943</v>
      </c>
      <c s="9" t="s">
        <v>45</v>
      </c>
      <c s="2"/>
      <c s="2"/>
      <c s="2"/>
      <c s="2"/>
      <c s="2"/>
      <c s="6">
        <f>SUM(I261:I263)</f>
        <v>0</v>
      </c>
      <c s="2"/>
      <c s="6">
        <f>SUM(K261:K263)</f>
        <v>0</v>
      </c>
      <c s="2"/>
      <c s="2"/>
      <c s="2"/>
      <c s="8"/>
      <c s="2"/>
      <c s="2"/>
      <c s="2"/>
      <c s="2"/>
      <c s="2"/>
      <c s="2"/>
    </row>
    <row>
      <c r="B265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5" t="s">
        <v>977</v>
      </c>
      <c s="1" t="s">
        <v>977</v>
      </c>
      <c s="5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66" s="3" t="s">
        <v>642</v>
      </c>
      <c s="3" t="s">
        <v>1388</v>
      </c>
      <c s="3" t="s">
        <v>8</v>
      </c>
      <c s="4"/>
      <c s="4"/>
      <c s="3" t="s">
        <v>8</v>
      </c>
      <c s="4"/>
      <c s="4"/>
      <c s="2"/>
      <c s="4"/>
      <c s="2"/>
      <c s="2"/>
      <c s="2"/>
      <c s="8"/>
      <c s="3" t="s">
        <v>8</v>
      </c>
      <c s="3" t="s">
        <v>8</v>
      </c>
      <c s="3" t="s">
        <v>8</v>
      </c>
      <c s="3" t="s">
        <v>8</v>
      </c>
      <c s="4"/>
      <c s="2"/>
    </row>
    <row>
      <c r="B267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68" s="3" t="s">
        <v>1028</v>
      </c>
      <c s="9" t="s">
        <v>1029</v>
      </c>
      <c s="2"/>
      <c s="2"/>
      <c s="2"/>
      <c s="2"/>
      <c s="2"/>
      <c s="6">
        <f>SUM(I265:I267)</f>
        <v>0</v>
      </c>
      <c s="2"/>
      <c s="6">
        <f>SUM(K265:K267)</f>
        <v>0</v>
      </c>
      <c s="2"/>
      <c s="2"/>
      <c s="2"/>
      <c s="8"/>
      <c s="2"/>
      <c s="2"/>
      <c s="2"/>
      <c s="2"/>
      <c s="2"/>
      <c s="2"/>
    </row>
    <row>
      <c r="B269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5" t="s">
        <v>977</v>
      </c>
      <c s="1" t="s">
        <v>977</v>
      </c>
      <c s="5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70" s="3" t="s">
        <v>363</v>
      </c>
      <c s="3" t="s">
        <v>1388</v>
      </c>
      <c s="3" t="s">
        <v>8</v>
      </c>
      <c s="4"/>
      <c s="4"/>
      <c s="3" t="s">
        <v>8</v>
      </c>
      <c s="4"/>
      <c s="4"/>
      <c s="2"/>
      <c s="4"/>
      <c s="2"/>
      <c s="2"/>
      <c s="2"/>
      <c s="8"/>
      <c s="3" t="s">
        <v>8</v>
      </c>
      <c s="3" t="s">
        <v>8</v>
      </c>
      <c s="3" t="s">
        <v>8</v>
      </c>
      <c s="3" t="s">
        <v>8</v>
      </c>
      <c s="4"/>
      <c s="2"/>
    </row>
    <row>
      <c r="B271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72" s="3" t="s">
        <v>758</v>
      </c>
      <c s="9" t="s">
        <v>1250</v>
      </c>
      <c s="2"/>
      <c s="2"/>
      <c s="2"/>
      <c s="2"/>
      <c s="2"/>
      <c s="6">
        <f>SUM(I269:I271)</f>
        <v>0</v>
      </c>
      <c s="2"/>
      <c s="6">
        <f>SUM(K269:K271)</f>
        <v>0</v>
      </c>
      <c s="2"/>
      <c s="2"/>
      <c s="2"/>
      <c s="8"/>
      <c s="2"/>
      <c s="2"/>
      <c s="2"/>
      <c s="2"/>
      <c s="2"/>
      <c s="2"/>
    </row>
    <row>
      <c r="B273" s="3" t="s">
        <v>1332</v>
      </c>
      <c s="9" t="s">
        <v>857</v>
      </c>
      <c s="2"/>
      <c s="2"/>
      <c s="2"/>
      <c s="2"/>
      <c s="2"/>
      <c s="6">
        <f>I232+I236+I240+I244+I248+I252+I256+I260+I264+I268+I272</f>
        <v>0</v>
      </c>
      <c s="2"/>
      <c s="6">
        <f>K232+K236+K240+K244+K248+K252+K256+K260+K264+K268+K272</f>
        <v>0</v>
      </c>
      <c s="2"/>
      <c s="2"/>
      <c s="2"/>
      <c s="8"/>
      <c s="2"/>
      <c s="2"/>
      <c s="2"/>
      <c s="2"/>
      <c s="2"/>
      <c s="2"/>
    </row>
    <row>
      <c r="B274" s="3" t="s">
        <v>149</v>
      </c>
      <c s="9" t="s">
        <v>46</v>
      </c>
      <c s="2"/>
      <c s="2"/>
      <c s="2"/>
      <c s="2"/>
      <c s="2"/>
      <c s="18"/>
      <c s="2"/>
      <c s="18"/>
      <c s="2"/>
      <c s="2"/>
      <c s="2"/>
      <c s="8"/>
      <c s="2"/>
      <c s="2"/>
      <c s="2"/>
      <c s="2"/>
      <c s="2"/>
      <c s="2"/>
    </row>
    <row>
      <c r="B275" s="3" t="s">
        <v>552</v>
      </c>
      <c s="3" t="s">
        <v>1434</v>
      </c>
      <c s="2"/>
      <c s="2"/>
      <c s="2"/>
      <c s="2"/>
      <c s="2"/>
      <c s="19">
        <f>I273</f>
        <v>0</v>
      </c>
      <c s="2"/>
      <c s="19">
        <f>K273</f>
        <v>0</v>
      </c>
      <c s="2"/>
      <c s="2"/>
      <c s="2"/>
      <c s="8"/>
      <c s="2"/>
      <c s="2"/>
      <c s="2"/>
      <c s="2"/>
      <c s="2"/>
      <c s="2"/>
    </row>
    <row>
      <c r="B276" s="3" t="s">
        <v>264</v>
      </c>
      <c s="9" t="s">
        <v>364</v>
      </c>
      <c s="2"/>
      <c s="2"/>
      <c s="2"/>
      <c s="2"/>
      <c s="2"/>
      <c s="6">
        <f>I228+I275</f>
        <v>0</v>
      </c>
      <c s="2"/>
      <c s="6">
        <f>K228+K275</f>
        <v>0</v>
      </c>
      <c s="2"/>
      <c s="2"/>
      <c s="2"/>
      <c s="8"/>
      <c s="2"/>
      <c s="2"/>
      <c s="2"/>
      <c s="2"/>
      <c s="2"/>
      <c s="2"/>
    </row>
    <row>
      <c r="B277" s="3" t="s">
        <v>365</v>
      </c>
      <c s="3" t="s">
        <v>84</v>
      </c>
      <c s="2"/>
      <c s="2"/>
      <c s="2"/>
      <c s="2"/>
      <c s="2"/>
      <c s="6">
        <f>I209+I228+I275</f>
        <v>403363940</v>
      </c>
      <c s="2"/>
      <c s="6">
        <f>K209+K228+K275</f>
        <v>718681</v>
      </c>
      <c s="2"/>
      <c s="2"/>
      <c s="2"/>
      <c s="8"/>
      <c s="2"/>
      <c s="2"/>
      <c s="2"/>
      <c s="2"/>
      <c s="2"/>
      <c s="2"/>
    </row>
    <row>
      <c r="C278" s="2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&amp;CSCDPT3 - E04</oddHeader>
    <oddFooter>&amp;LStat-Reporting Application : &amp;R SaveAs(11/11/2024-10:46 PM)</oddFooter>
  </headerFooter>
</worksheet>
</file>

<file path=xl/worksheets/sheet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G26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4" width="30.7421875" customWidth="1"/>
    <col min="5" max="5" width="59.7421875" customWidth="1"/>
    <col min="6" max="6" width="10.7421875" customWidth="1"/>
    <col min="7" max="7" width="30.7421875" customWidth="1"/>
    <col min="8" max="8" width="12.7421875" customWidth="1"/>
    <col min="9" max="22" width="14.7421875" customWidth="1"/>
    <col min="23" max="23" width="10.7421875" customWidth="1"/>
    <col min="24" max="26" width="30.7421875" customWidth="1"/>
    <col min="27" max="27" width="25.7421875" customWidth="1"/>
    <col min="28" max="30" width="30.7421875" customWidth="1"/>
    <col min="31" max="31" width="10.7421875" customWidth="1"/>
    <col min="32" max="33" width="30.7421875" customWidth="1"/>
  </cols>
  <sheetData>
    <row ht="14.15">
      <c r="C1" s="22" t="s">
        <v>590</v>
      </c>
      <c s="22" t="s">
        <v>402</v>
      </c>
      <c s="22" t="s">
        <v>591</v>
      </c>
      <c s="22" t="s">
        <v>83</v>
      </c>
    </row>
    <row ht="19.4">
      <c r="C2" s="27" t="str">
        <f>EMICO_24Q3_SCDPT1B!Wings_Company_ID</f>
        <v>EMICO</v>
      </c>
      <c s="27" t="str">
        <f>EMICO_24Q3_SCDPT1B!Wings_Statement_ID</f>
        <v>24Q3</v>
      </c>
      <c s="25" t="s">
        <v>496</v>
      </c>
      <c s="25" t="s">
        <v>194</v>
      </c>
    </row>
    <row ht="14.15">
      <c r="B3" s="30" t="s">
        <v>553</v>
      </c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</row>
    <row ht="14.15">
      <c r="B4" s="31"/>
      <c s="32" t="s">
        <v>1064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9">
      <c r="B5" s="31"/>
      <c s="29" t="s">
        <v>1251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15">
      <c r="B6" s="13"/>
      <c s="13">
        <v>1</v>
      </c>
      <c s="13">
        <v>2</v>
      </c>
      <c s="13">
        <v>3</v>
      </c>
      <c s="13">
        <v>4</v>
      </c>
      <c s="13">
        <v>5</v>
      </c>
      <c s="13">
        <v>6</v>
      </c>
      <c s="13">
        <v>7</v>
      </c>
      <c s="13">
        <v>8</v>
      </c>
      <c s="13">
        <v>9</v>
      </c>
      <c s="13">
        <v>10</v>
      </c>
      <c s="13">
        <v>11</v>
      </c>
      <c s="13">
        <v>12</v>
      </c>
      <c s="13">
        <v>13</v>
      </c>
      <c s="13">
        <v>14</v>
      </c>
      <c s="13">
        <v>15</v>
      </c>
      <c s="13">
        <v>16</v>
      </c>
      <c s="13">
        <v>17</v>
      </c>
      <c s="13">
        <v>18</v>
      </c>
      <c s="13">
        <v>19</v>
      </c>
      <c s="13">
        <v>20</v>
      </c>
      <c s="13">
        <v>21</v>
      </c>
      <c s="13">
        <v>22.01</v>
      </c>
      <c s="13">
        <v>22.02</v>
      </c>
      <c s="13">
        <v>22.03</v>
      </c>
      <c s="13">
        <v>23</v>
      </c>
      <c s="13">
        <v>24</v>
      </c>
      <c s="13">
        <v>25</v>
      </c>
      <c s="13">
        <v>26</v>
      </c>
      <c s="13">
        <v>27</v>
      </c>
      <c s="13">
        <v>28</v>
      </c>
      <c s="13">
        <v>29</v>
      </c>
    </row>
    <row ht="65.25">
      <c r="B7" s="13"/>
      <c s="13" t="s">
        <v>1371</v>
      </c>
      <c s="13" t="s">
        <v>685</v>
      </c>
      <c s="13" t="s">
        <v>1197</v>
      </c>
      <c s="13" t="s">
        <v>715</v>
      </c>
      <c s="13" t="s">
        <v>1435</v>
      </c>
      <c s="13" t="s">
        <v>596</v>
      </c>
      <c s="13" t="s">
        <v>759</v>
      </c>
      <c s="13" t="s">
        <v>595</v>
      </c>
      <c s="13" t="s">
        <v>492</v>
      </c>
      <c s="13" t="s">
        <v>900</v>
      </c>
      <c s="13" t="s">
        <v>304</v>
      </c>
      <c s="13" t="s">
        <v>944</v>
      </c>
      <c s="13" t="s">
        <v>150</v>
      </c>
      <c s="13" t="s">
        <v>599</v>
      </c>
      <c s="13" t="s">
        <v>151</v>
      </c>
      <c s="13" t="s">
        <v>945</v>
      </c>
      <c s="13" t="s">
        <v>1030</v>
      </c>
      <c s="13" t="s">
        <v>265</v>
      </c>
      <c s="13" t="s">
        <v>266</v>
      </c>
      <c s="13" t="s">
        <v>1091</v>
      </c>
      <c s="13" t="s">
        <v>310</v>
      </c>
      <c s="13" t="s">
        <v>897</v>
      </c>
      <c s="13" t="s">
        <v>805</v>
      </c>
      <c s="13" t="s">
        <v>189</v>
      </c>
      <c s="13" t="s">
        <v>190</v>
      </c>
      <c s="13" t="s">
        <v>1198</v>
      </c>
      <c s="13" t="s">
        <v>1067</v>
      </c>
      <c s="13" t="s">
        <v>191</v>
      </c>
      <c s="13" t="s">
        <v>898</v>
      </c>
      <c s="13" t="s">
        <v>410</v>
      </c>
      <c s="13" t="s">
        <v>899</v>
      </c>
    </row>
    <row>
      <c r="B8" s="10" t="s">
        <v>977</v>
      </c>
      <c s="10" t="s">
        <v>977</v>
      </c>
      <c s="7" t="s">
        <v>977</v>
      </c>
      <c s="7" t="s">
        <v>977</v>
      </c>
      <c s="21" t="s">
        <v>977</v>
      </c>
      <c s="7" t="s">
        <v>977</v>
      </c>
      <c s="7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21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</row>
    <row>
      <c r="B9" s="3" t="s">
        <v>1068</v>
      </c>
      <c s="3" t="s">
        <v>760</v>
      </c>
      <c s="9" t="s">
        <v>1436</v>
      </c>
      <c s="17"/>
      <c s="23">
        <v>45504</v>
      </c>
      <c s="3" t="s">
        <v>267</v>
      </c>
      <c s="8"/>
      <c s="14">
        <v>4980000</v>
      </c>
      <c s="14">
        <v>4980000</v>
      </c>
      <c s="14">
        <v>5000231</v>
      </c>
      <c s="14">
        <v>4981797</v>
      </c>
      <c s="14"/>
      <c s="14">
        <v>-1797</v>
      </c>
      <c s="14"/>
      <c s="6">
        <f>M9+N9-O9</f>
        <v>-1797</v>
      </c>
      <c s="14"/>
      <c s="14">
        <v>4980000</v>
      </c>
      <c s="14"/>
      <c s="14"/>
      <c s="6">
        <f>S9+T9</f>
        <v>0</v>
      </c>
      <c s="14">
        <v>105825</v>
      </c>
      <c s="23">
        <v>45504</v>
      </c>
      <c s="17">
        <v>1</v>
      </c>
      <c s="17" t="s">
        <v>1199</v>
      </c>
      <c s="17"/>
      <c s="8"/>
      <c s="3" t="s">
        <v>8</v>
      </c>
      <c s="3" t="s">
        <v>1372</v>
      </c>
      <c s="3" t="s">
        <v>1281</v>
      </c>
      <c s="3" t="s">
        <v>8</v>
      </c>
      <c s="17" t="s">
        <v>1200</v>
      </c>
      <c s="26" t="str">
        <f>CONCATENATE(IF(ISERROR(VLOOKUP(X9,NAICDes2020_ValidationDesc,1,)),"",VLOOKUP(X9,NAICDes2020_LookupDesc,2,)),".",IF(ISERROR(VLOOKUP(Y9,NAICDesModifier2020_ValidationDesc,1,)),"",VLOOKUP(Y9,NAICDesModifier2020_LookupDesc,2,))," ",IF(ISERROR(VLOOKUP(Z9,SVOAdminSymbolSCDBond2020_ValidationDesc,1,)),"",VLOOKUP(Z9,SVOAdminSymbolSCDBond2020_LookupDesc,2,)))</f>
        <v xml:space="preserve">1.A </v>
      </c>
    </row>
    <row>
      <c r="B10" s="10" t="s">
        <v>977</v>
      </c>
      <c s="11" t="s">
        <v>977</v>
      </c>
      <c s="7" t="s">
        <v>977</v>
      </c>
      <c s="7" t="s">
        <v>977</v>
      </c>
      <c s="21" t="s">
        <v>977</v>
      </c>
      <c s="7" t="s">
        <v>977</v>
      </c>
      <c s="7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21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</row>
    <row>
      <c r="B11" s="3" t="s">
        <v>978</v>
      </c>
      <c s="9" t="s">
        <v>979</v>
      </c>
      <c s="8"/>
      <c s="8"/>
      <c s="24"/>
      <c s="8"/>
      <c s="8"/>
      <c s="6">
        <f t="shared" si="0" ref="I11:V11">SUM(I8:I10)</f>
        <v>4980000</v>
      </c>
      <c s="6">
        <f t="shared" si="0"/>
        <v>4980000</v>
      </c>
      <c s="6">
        <f t="shared" si="0"/>
        <v>5000231</v>
      </c>
      <c s="6">
        <f t="shared" si="0"/>
        <v>4981797</v>
      </c>
      <c s="6">
        <f t="shared" si="0"/>
        <v>0</v>
      </c>
      <c s="6">
        <f t="shared" si="0"/>
        <v>-1797</v>
      </c>
      <c s="6">
        <f t="shared" si="0"/>
        <v>0</v>
      </c>
      <c s="6">
        <f t="shared" si="0"/>
        <v>-1797</v>
      </c>
      <c s="6">
        <f t="shared" si="0"/>
        <v>0</v>
      </c>
      <c s="6">
        <f t="shared" si="0"/>
        <v>4980000</v>
      </c>
      <c s="6">
        <f t="shared" si="0"/>
        <v>0</v>
      </c>
      <c s="6">
        <f t="shared" si="0"/>
        <v>0</v>
      </c>
      <c s="6">
        <f t="shared" si="0"/>
        <v>0</v>
      </c>
      <c s="6">
        <f t="shared" si="0"/>
        <v>105825</v>
      </c>
      <c s="24"/>
      <c s="8"/>
      <c s="8"/>
      <c s="8"/>
      <c s="8"/>
      <c s="8"/>
      <c s="8"/>
      <c s="8"/>
      <c s="8"/>
      <c s="8"/>
      <c s="8"/>
    </row>
    <row>
      <c r="B12" s="10" t="s">
        <v>977</v>
      </c>
      <c s="11" t="s">
        <v>977</v>
      </c>
      <c s="7" t="s">
        <v>977</v>
      </c>
      <c s="7" t="s">
        <v>977</v>
      </c>
      <c s="21" t="s">
        <v>977</v>
      </c>
      <c s="7" t="s">
        <v>977</v>
      </c>
      <c s="7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21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</row>
    <row>
      <c r="B13" s="3" t="s">
        <v>1282</v>
      </c>
      <c s="3" t="s">
        <v>693</v>
      </c>
      <c s="9" t="s">
        <v>197</v>
      </c>
      <c s="17" t="s">
        <v>1201</v>
      </c>
      <c s="23">
        <v>45493</v>
      </c>
      <c s="3" t="s">
        <v>761</v>
      </c>
      <c s="8"/>
      <c s="14">
        <v>35000</v>
      </c>
      <c s="14">
        <v>35000</v>
      </c>
      <c s="14">
        <v>35420</v>
      </c>
      <c s="14"/>
      <c s="14"/>
      <c s="14">
        <v>-420</v>
      </c>
      <c s="14"/>
      <c s="6">
        <f>M13+N13-O13</f>
        <v>-420</v>
      </c>
      <c s="14"/>
      <c s="14">
        <v>35000</v>
      </c>
      <c s="14"/>
      <c s="14"/>
      <c s="6">
        <f>S13+T13</f>
        <v>0</v>
      </c>
      <c s="14">
        <v>1052</v>
      </c>
      <c s="23">
        <v>48599</v>
      </c>
      <c s="17">
        <v>1</v>
      </c>
      <c s="17" t="s">
        <v>99</v>
      </c>
      <c s="17"/>
      <c s="8"/>
      <c s="3" t="s">
        <v>8</v>
      </c>
      <c s="9" t="s">
        <v>1213</v>
      </c>
      <c s="3" t="s">
        <v>8</v>
      </c>
      <c s="3" t="s">
        <v>8</v>
      </c>
      <c s="17" t="s">
        <v>1200</v>
      </c>
      <c s="26" t="str">
        <f>CONCATENATE(IF(ISERROR(VLOOKUP(X13,NAICDes2020_ValidationDesc,1,)),"",VLOOKUP(X13,NAICDes2020_LookupDesc,2,)),".",IF(ISERROR(VLOOKUP(Y13,NAICDesModifier2020_ValidationDesc,1,)),"",VLOOKUP(Y13,NAICDesModifier2020_LookupDesc,2,))," ",IF(ISERROR(VLOOKUP(Z13,SVOAdminSymbolSCDBond2020_ValidationDesc,1,)),"",VLOOKUP(Z13,SVOAdminSymbolSCDBond2020_LookupDesc,2,)))</f>
        <v xml:space="preserve">1.F </v>
      </c>
    </row>
    <row>
      <c r="B14" s="10" t="s">
        <v>977</v>
      </c>
      <c s="11" t="s">
        <v>977</v>
      </c>
      <c s="7" t="s">
        <v>977</v>
      </c>
      <c s="7" t="s">
        <v>977</v>
      </c>
      <c s="21" t="s">
        <v>977</v>
      </c>
      <c s="7" t="s">
        <v>977</v>
      </c>
      <c s="7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21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</row>
    <row>
      <c r="B15" s="3" t="s">
        <v>1218</v>
      </c>
      <c s="9" t="s">
        <v>701</v>
      </c>
      <c s="8"/>
      <c s="8"/>
      <c s="24"/>
      <c s="8"/>
      <c s="8"/>
      <c s="6">
        <f t="shared" si="1" ref="I15:V15">SUM(I12:I14)</f>
        <v>35000</v>
      </c>
      <c s="6">
        <f t="shared" si="1"/>
        <v>35000</v>
      </c>
      <c s="6">
        <f t="shared" si="1"/>
        <v>35420</v>
      </c>
      <c s="6">
        <f t="shared" si="1"/>
        <v>0</v>
      </c>
      <c s="6">
        <f t="shared" si="1"/>
        <v>0</v>
      </c>
      <c s="6">
        <f t="shared" si="1"/>
        <v>-420</v>
      </c>
      <c s="6">
        <f t="shared" si="1"/>
        <v>0</v>
      </c>
      <c s="6">
        <f t="shared" si="1"/>
        <v>-420</v>
      </c>
      <c s="6">
        <f t="shared" si="1"/>
        <v>0</v>
      </c>
      <c s="6">
        <f t="shared" si="1"/>
        <v>35000</v>
      </c>
      <c s="6">
        <f t="shared" si="1"/>
        <v>0</v>
      </c>
      <c s="6">
        <f t="shared" si="1"/>
        <v>0</v>
      </c>
      <c s="6">
        <f t="shared" si="1"/>
        <v>0</v>
      </c>
      <c s="6">
        <f t="shared" si="1"/>
        <v>1052</v>
      </c>
      <c s="24"/>
      <c s="8"/>
      <c s="8"/>
      <c s="8"/>
      <c s="8"/>
      <c s="8"/>
      <c s="8"/>
      <c s="8"/>
      <c s="8"/>
      <c s="8"/>
      <c s="8"/>
    </row>
    <row>
      <c r="B16" s="10" t="s">
        <v>977</v>
      </c>
      <c s="11" t="s">
        <v>977</v>
      </c>
      <c s="7" t="s">
        <v>977</v>
      </c>
      <c s="7" t="s">
        <v>977</v>
      </c>
      <c s="21" t="s">
        <v>977</v>
      </c>
      <c s="7" t="s">
        <v>977</v>
      </c>
      <c s="7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21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  <c s="7" t="s">
        <v>977</v>
      </c>
    </row>
    <row>
      <c r="B17" s="3" t="s">
        <v>1079</v>
      </c>
      <c s="3" t="s">
        <v>1388</v>
      </c>
      <c s="3" t="s">
        <v>8</v>
      </c>
      <c s="4"/>
      <c s="4"/>
      <c s="3" t="s">
        <v>8</v>
      </c>
      <c s="8"/>
      <c s="4"/>
      <c s="4"/>
      <c s="4"/>
      <c s="4"/>
      <c s="4"/>
      <c s="4"/>
      <c s="4"/>
      <c s="12">
        <f>M17+N17-O17</f>
        <v>0</v>
      </c>
      <c s="4"/>
      <c s="4"/>
      <c s="4"/>
      <c s="4"/>
      <c s="12">
        <f>S17+T17</f>
        <v>0</v>
      </c>
      <c s="4"/>
      <c s="4"/>
      <c s="4"/>
      <c s="4"/>
      <c s="4"/>
      <c s="4"/>
      <c s="3" t="s">
        <v>8</v>
      </c>
      <c s="3" t="s">
        <v>8</v>
      </c>
      <c s="3" t="s">
        <v>8</v>
      </c>
      <c s="3" t="s">
        <v>8</v>
      </c>
      <c s="4"/>
      <c s="12" t="str">
        <f>CONCATENATE(IF(ISERROR(VLOOKUP(X17,NAICDes2020_ValidationDesc,1,)),"",VLOOKUP(X17,NAICDes2020_LookupDesc,2,)),".",IF(ISERROR(VLOOKUP(Y17,NAICDesModifier2020_ValidationDesc,1,)),"",VLOOKUP(Y17,NAICDesModifier2020_LookupDesc,2,))," ",IF(ISERROR(VLOOKUP(Z17,SVOAdminSymbolSCDBond2020_ValidationDesc,1,)),"",VLOOKUP(Z17,SVOAdminSymbolSCDBond2020_LookupDesc,2,)))</f>
        <v xml:space="preserve">. </v>
      </c>
    </row>
    <row>
      <c r="B18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19" s="3" t="s">
        <v>1389</v>
      </c>
      <c s="9" t="s">
        <v>702</v>
      </c>
      <c s="2"/>
      <c s="2"/>
      <c s="2"/>
      <c s="2"/>
      <c s="8"/>
      <c s="6">
        <f t="shared" si="2" ref="I19:V19">SUM(I16:I18)</f>
        <v>0</v>
      </c>
      <c s="6">
        <f t="shared" si="2"/>
        <v>0</v>
      </c>
      <c s="6">
        <f t="shared" si="2"/>
        <v>0</v>
      </c>
      <c s="6">
        <f t="shared" si="2"/>
        <v>0</v>
      </c>
      <c s="6">
        <f t="shared" si="2"/>
        <v>0</v>
      </c>
      <c s="6">
        <f t="shared" si="2"/>
        <v>0</v>
      </c>
      <c s="6">
        <f t="shared" si="2"/>
        <v>0</v>
      </c>
      <c s="6">
        <f t="shared" si="2"/>
        <v>0</v>
      </c>
      <c s="6">
        <f t="shared" si="2"/>
        <v>0</v>
      </c>
      <c s="6">
        <f t="shared" si="2"/>
        <v>0</v>
      </c>
      <c s="6">
        <f t="shared" si="2"/>
        <v>0</v>
      </c>
      <c s="6">
        <f t="shared" si="2"/>
        <v>0</v>
      </c>
      <c s="6">
        <f t="shared" si="2"/>
        <v>0</v>
      </c>
      <c s="6">
        <f t="shared" si="2"/>
        <v>0</v>
      </c>
      <c s="2"/>
      <c s="2"/>
      <c s="2"/>
      <c s="2"/>
      <c s="2"/>
      <c s="2"/>
      <c s="2"/>
      <c s="2"/>
      <c s="2"/>
      <c s="2"/>
      <c s="2"/>
    </row>
    <row>
      <c r="B20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1" s="3" t="s">
        <v>1299</v>
      </c>
      <c s="3" t="s">
        <v>1388</v>
      </c>
      <c s="3" t="s">
        <v>8</v>
      </c>
      <c s="17"/>
      <c s="23"/>
      <c s="3" t="s">
        <v>8</v>
      </c>
      <c s="8"/>
      <c s="4"/>
      <c s="4"/>
      <c s="4"/>
      <c s="4"/>
      <c s="4"/>
      <c s="4"/>
      <c s="4"/>
      <c s="12">
        <f>M21+N21-O21</f>
        <v>0</v>
      </c>
      <c s="4"/>
      <c s="4"/>
      <c s="4"/>
      <c s="4"/>
      <c s="12">
        <f>S21+T21</f>
        <v>0</v>
      </c>
      <c s="4"/>
      <c s="23"/>
      <c s="17"/>
      <c s="17"/>
      <c s="17"/>
      <c s="17"/>
      <c s="3" t="s">
        <v>8</v>
      </c>
      <c s="3" t="s">
        <v>8</v>
      </c>
      <c s="3" t="s">
        <v>8</v>
      </c>
      <c s="3" t="s">
        <v>8</v>
      </c>
      <c s="17"/>
      <c s="26" t="str">
        <f>CONCATENATE(IF(ISERROR(VLOOKUP(X21,NAICDes2020_ValidationDesc,1,)),"",VLOOKUP(X21,NAICDes2020_LookupDesc,2,)),".",IF(ISERROR(VLOOKUP(Y21,NAICDesModifier2020_ValidationDesc,1,)),"",VLOOKUP(Y21,NAICDesModifier2020_LookupDesc,2,))," ",IF(ISERROR(VLOOKUP(Z21,SVOAdminSymbolSCDBond2020_ValidationDesc,1,)),"",VLOOKUP(Z21,SVOAdminSymbolSCDBond2020_LookupDesc,2,)))</f>
        <v xml:space="preserve">. </v>
      </c>
    </row>
    <row>
      <c r="B22" s="10" t="s">
        <v>977</v>
      </c>
      <c s="11" t="s">
        <v>977</v>
      </c>
      <c s="10" t="s">
        <v>977</v>
      </c>
      <c s="7" t="s">
        <v>977</v>
      </c>
      <c s="21" t="s">
        <v>977</v>
      </c>
      <c s="10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21" t="s">
        <v>977</v>
      </c>
      <c s="7" t="s">
        <v>977</v>
      </c>
      <c s="7" t="s">
        <v>977</v>
      </c>
      <c s="7" t="s">
        <v>977</v>
      </c>
      <c s="7" t="s">
        <v>977</v>
      </c>
      <c s="10" t="s">
        <v>977</v>
      </c>
      <c s="10" t="s">
        <v>977</v>
      </c>
      <c s="10" t="s">
        <v>977</v>
      </c>
      <c s="10" t="s">
        <v>977</v>
      </c>
      <c s="7" t="s">
        <v>977</v>
      </c>
      <c s="7" t="s">
        <v>977</v>
      </c>
    </row>
    <row>
      <c r="B23" s="3" t="s">
        <v>18</v>
      </c>
      <c s="9" t="s">
        <v>1080</v>
      </c>
      <c s="20"/>
      <c s="8"/>
      <c s="24"/>
      <c s="20"/>
      <c s="8"/>
      <c s="6">
        <f t="shared" si="3" ref="I23:V23">SUM(I20:I22)</f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24"/>
      <c s="8"/>
      <c s="8"/>
      <c s="8"/>
      <c s="8"/>
      <c s="20"/>
      <c s="20"/>
      <c s="20"/>
      <c s="20"/>
      <c s="8"/>
      <c s="8"/>
    </row>
    <row>
      <c r="B24" s="10" t="s">
        <v>977</v>
      </c>
      <c s="11" t="s">
        <v>977</v>
      </c>
      <c s="10" t="s">
        <v>977</v>
      </c>
      <c s="7" t="s">
        <v>977</v>
      </c>
      <c s="21" t="s">
        <v>977</v>
      </c>
      <c s="10" t="s">
        <v>977</v>
      </c>
      <c s="7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21" t="s">
        <v>977</v>
      </c>
      <c s="7" t="s">
        <v>977</v>
      </c>
      <c s="7" t="s">
        <v>977</v>
      </c>
      <c s="7" t="s">
        <v>977</v>
      </c>
      <c s="7" t="s">
        <v>977</v>
      </c>
      <c s="10" t="s">
        <v>977</v>
      </c>
      <c s="10" t="s">
        <v>977</v>
      </c>
      <c s="10" t="s">
        <v>977</v>
      </c>
      <c s="10" t="s">
        <v>977</v>
      </c>
      <c s="7" t="s">
        <v>977</v>
      </c>
      <c s="7" t="s">
        <v>977</v>
      </c>
    </row>
    <row>
      <c r="B25" s="3" t="s">
        <v>316</v>
      </c>
      <c s="3" t="s">
        <v>366</v>
      </c>
      <c s="9" t="s">
        <v>1438</v>
      </c>
      <c s="17"/>
      <c s="23">
        <v>45551</v>
      </c>
      <c s="3" t="s">
        <v>152</v>
      </c>
      <c s="8"/>
      <c s="14">
        <v>680000</v>
      </c>
      <c s="14">
        <v>680000</v>
      </c>
      <c s="14">
        <v>680000</v>
      </c>
      <c s="14">
        <v>680000</v>
      </c>
      <c s="14"/>
      <c s="14"/>
      <c s="14"/>
      <c s="6">
        <f>M25+N25-O25</f>
        <v>0</v>
      </c>
      <c s="14"/>
      <c s="14">
        <v>680000</v>
      </c>
      <c s="14"/>
      <c s="14"/>
      <c s="6">
        <f>S25+T25</f>
        <v>0</v>
      </c>
      <c s="14">
        <v>21508</v>
      </c>
      <c s="23">
        <v>45915</v>
      </c>
      <c s="17">
        <v>1</v>
      </c>
      <c s="17" t="s">
        <v>499</v>
      </c>
      <c s="17" t="s">
        <v>86</v>
      </c>
      <c s="17" t="s">
        <v>1140</v>
      </c>
      <c s="3" t="s">
        <v>8</v>
      </c>
      <c s="9" t="s">
        <v>47</v>
      </c>
      <c s="9" t="s">
        <v>1542</v>
      </c>
      <c s="3" t="s">
        <v>8</v>
      </c>
      <c s="17" t="s">
        <v>1200</v>
      </c>
      <c s="26" t="str">
        <f>CONCATENATE(IF(ISERROR(VLOOKUP(X25,NAICDes2020_ValidationDesc,1,)),"",VLOOKUP(X25,NAICDes2020_LookupDesc,2,)),".",IF(ISERROR(VLOOKUP(Y25,NAICDesModifier2020_ValidationDesc,1,)),"",VLOOKUP(Y25,NAICDesModifier2020_LookupDesc,2,))," ",IF(ISERROR(VLOOKUP(Z25,SVOAdminSymbolSCDBond2020_ValidationDesc,1,)),"",VLOOKUP(Z25,SVOAdminSymbolSCDBond2020_LookupDesc,2,)))</f>
        <v>1.G FE</v>
      </c>
    </row>
    <row>
      <c r="B26" s="10" t="s">
        <v>977</v>
      </c>
      <c s="11" t="s">
        <v>977</v>
      </c>
      <c s="10" t="s">
        <v>977</v>
      </c>
      <c s="7" t="s">
        <v>977</v>
      </c>
      <c s="21" t="s">
        <v>977</v>
      </c>
      <c s="10" t="s">
        <v>977</v>
      </c>
      <c s="7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21" t="s">
        <v>977</v>
      </c>
      <c s="7" t="s">
        <v>977</v>
      </c>
      <c s="7" t="s">
        <v>977</v>
      </c>
      <c s="7" t="s">
        <v>977</v>
      </c>
      <c s="7" t="s">
        <v>977</v>
      </c>
      <c s="10" t="s">
        <v>977</v>
      </c>
      <c s="10" t="s">
        <v>977</v>
      </c>
      <c s="10" t="s">
        <v>977</v>
      </c>
      <c s="10" t="s">
        <v>977</v>
      </c>
      <c s="7" t="s">
        <v>977</v>
      </c>
      <c s="7" t="s">
        <v>977</v>
      </c>
    </row>
    <row>
      <c r="B27" s="3" t="s">
        <v>207</v>
      </c>
      <c s="9" t="s">
        <v>208</v>
      </c>
      <c s="20"/>
      <c s="8"/>
      <c s="24"/>
      <c s="20"/>
      <c s="8"/>
      <c s="6">
        <f t="shared" si="4" ref="I27:V27">SUM(I24:I26)</f>
        <v>680000</v>
      </c>
      <c s="6">
        <f t="shared" si="4"/>
        <v>680000</v>
      </c>
      <c s="6">
        <f t="shared" si="4"/>
        <v>680000</v>
      </c>
      <c s="6">
        <f t="shared" si="4"/>
        <v>680000</v>
      </c>
      <c s="6">
        <f t="shared" si="4"/>
        <v>0</v>
      </c>
      <c s="6">
        <f t="shared" si="4"/>
        <v>0</v>
      </c>
      <c s="6">
        <f t="shared" si="4"/>
        <v>0</v>
      </c>
      <c s="6">
        <f t="shared" si="4"/>
        <v>0</v>
      </c>
      <c s="6">
        <f t="shared" si="4"/>
        <v>0</v>
      </c>
      <c s="6">
        <f t="shared" si="4"/>
        <v>680000</v>
      </c>
      <c s="6">
        <f t="shared" si="4"/>
        <v>0</v>
      </c>
      <c s="6">
        <f t="shared" si="4"/>
        <v>0</v>
      </c>
      <c s="6">
        <f t="shared" si="4"/>
        <v>0</v>
      </c>
      <c s="6">
        <f t="shared" si="4"/>
        <v>21508</v>
      </c>
      <c s="24"/>
      <c s="8"/>
      <c s="8"/>
      <c s="8"/>
      <c s="8"/>
      <c s="20"/>
      <c s="20"/>
      <c s="20"/>
      <c s="20"/>
      <c s="8"/>
      <c s="8"/>
    </row>
    <row>
      <c r="B28" s="10" t="s">
        <v>977</v>
      </c>
      <c s="11" t="s">
        <v>977</v>
      </c>
      <c s="10" t="s">
        <v>977</v>
      </c>
      <c s="7" t="s">
        <v>977</v>
      </c>
      <c s="21" t="s">
        <v>977</v>
      </c>
      <c s="10" t="s">
        <v>977</v>
      </c>
      <c s="7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21" t="s">
        <v>977</v>
      </c>
      <c s="7" t="s">
        <v>977</v>
      </c>
      <c s="7" t="s">
        <v>977</v>
      </c>
      <c s="7" t="s">
        <v>977</v>
      </c>
      <c s="7" t="s">
        <v>977</v>
      </c>
      <c s="10" t="s">
        <v>977</v>
      </c>
      <c s="10" t="s">
        <v>977</v>
      </c>
      <c s="10" t="s">
        <v>977</v>
      </c>
      <c s="10" t="s">
        <v>977</v>
      </c>
      <c s="7" t="s">
        <v>977</v>
      </c>
      <c s="7" t="s">
        <v>977</v>
      </c>
    </row>
    <row>
      <c r="B29" s="3" t="s">
        <v>989</v>
      </c>
      <c s="3" t="s">
        <v>48</v>
      </c>
      <c s="9" t="s">
        <v>554</v>
      </c>
      <c s="17"/>
      <c s="23">
        <v>45565</v>
      </c>
      <c s="3" t="s">
        <v>152</v>
      </c>
      <c s="8"/>
      <c s="14">
        <v>10000000</v>
      </c>
      <c s="14">
        <v>10000000</v>
      </c>
      <c s="14">
        <v>9959900</v>
      </c>
      <c s="14">
        <v>9994674</v>
      </c>
      <c s="14"/>
      <c s="14">
        <v>4788</v>
      </c>
      <c s="14"/>
      <c s="6">
        <f t="shared" si="5" ref="P29:P170">M29+N29-O29</f>
        <v>4788</v>
      </c>
      <c s="14"/>
      <c s="14">
        <v>9999462</v>
      </c>
      <c s="14"/>
      <c s="14">
        <v>538</v>
      </c>
      <c s="6">
        <f t="shared" si="6" ref="U29:U170">S29+T29</f>
        <v>538</v>
      </c>
      <c s="14">
        <v>275000</v>
      </c>
      <c s="23">
        <v>45595</v>
      </c>
      <c s="17">
        <v>1</v>
      </c>
      <c s="17" t="s">
        <v>99</v>
      </c>
      <c s="17" t="s">
        <v>86</v>
      </c>
      <c s="8"/>
      <c s="3" t="s">
        <v>153</v>
      </c>
      <c s="3" t="s">
        <v>555</v>
      </c>
      <c s="3" t="s">
        <v>8</v>
      </c>
      <c s="3" t="s">
        <v>8</v>
      </c>
      <c s="17" t="s">
        <v>1200</v>
      </c>
      <c s="26" t="str">
        <f t="shared" si="7" ref="AG29:AG170">CONCATENATE(IF(ISERROR(VLOOKUP(X29,NAICDes2020_ValidationDesc,1,)),"",VLOOKUP(X29,NAICDes2020_LookupDesc,2,)),".",IF(ISERROR(VLOOKUP(Y29,NAICDesModifier2020_ValidationDesc,1,)),"",VLOOKUP(Y29,NAICDesModifier2020_LookupDesc,2,))," ",IF(ISERROR(VLOOKUP(Z29,SVOAdminSymbolSCDBond2020_ValidationDesc,1,)),"",VLOOKUP(Z29,SVOAdminSymbolSCDBond2020_LookupDesc,2,)))</f>
        <v>1.F FE</v>
      </c>
    </row>
    <row>
      <c r="B30" s="3" t="s">
        <v>1390</v>
      </c>
      <c s="3" t="s">
        <v>1141</v>
      </c>
      <c s="9" t="s">
        <v>602</v>
      </c>
      <c s="17"/>
      <c s="23">
        <v>45545</v>
      </c>
      <c s="3" t="s">
        <v>267</v>
      </c>
      <c s="8"/>
      <c s="14">
        <v>10000000</v>
      </c>
      <c s="14">
        <v>10000000</v>
      </c>
      <c s="14">
        <v>9997200</v>
      </c>
      <c s="14">
        <v>9999595</v>
      </c>
      <c s="14"/>
      <c s="14">
        <v>405</v>
      </c>
      <c s="14"/>
      <c s="6">
        <f t="shared" si="5"/>
        <v>405</v>
      </c>
      <c s="14"/>
      <c s="14">
        <v>10000000</v>
      </c>
      <c s="14"/>
      <c s="14"/>
      <c s="6">
        <f t="shared" si="6"/>
        <v>0</v>
      </c>
      <c s="14">
        <v>215000</v>
      </c>
      <c s="23">
        <v>45545</v>
      </c>
      <c s="17">
        <v>1</v>
      </c>
      <c s="17" t="s">
        <v>499</v>
      </c>
      <c s="17" t="s">
        <v>86</v>
      </c>
      <c s="8"/>
      <c s="3" t="s">
        <v>514</v>
      </c>
      <c s="9" t="s">
        <v>614</v>
      </c>
      <c s="3" t="s">
        <v>8</v>
      </c>
      <c s="3" t="s">
        <v>8</v>
      </c>
      <c s="17" t="s">
        <v>1200</v>
      </c>
      <c s="26" t="str">
        <f t="shared" si="7"/>
        <v>1.G FE</v>
      </c>
    </row>
    <row>
      <c r="B31" s="3" t="s">
        <v>210</v>
      </c>
      <c s="3" t="s">
        <v>643</v>
      </c>
      <c s="9" t="s">
        <v>1439</v>
      </c>
      <c s="17"/>
      <c s="23">
        <v>45555</v>
      </c>
      <c s="3" t="s">
        <v>947</v>
      </c>
      <c s="8"/>
      <c s="14">
        <v>316235</v>
      </c>
      <c s="14">
        <v>316235</v>
      </c>
      <c s="14">
        <v>316185</v>
      </c>
      <c s="14">
        <v>316206</v>
      </c>
      <c s="14"/>
      <c s="14">
        <v>29</v>
      </c>
      <c s="14"/>
      <c s="6">
        <f t="shared" si="5"/>
        <v>29</v>
      </c>
      <c s="14"/>
      <c s="14">
        <v>316235</v>
      </c>
      <c s="14"/>
      <c s="14"/>
      <c s="6">
        <f t="shared" si="6"/>
        <v>0</v>
      </c>
      <c s="14">
        <v>11246</v>
      </c>
      <c s="23">
        <v>46925</v>
      </c>
      <c s="17">
        <v>1</v>
      </c>
      <c s="17" t="s">
        <v>1199</v>
      </c>
      <c s="17" t="s">
        <v>86</v>
      </c>
      <c s="8"/>
      <c s="3" t="s">
        <v>8</v>
      </c>
      <c s="9" t="s">
        <v>825</v>
      </c>
      <c s="3" t="s">
        <v>305</v>
      </c>
      <c s="3" t="s">
        <v>8</v>
      </c>
      <c s="17" t="s">
        <v>1200</v>
      </c>
      <c s="26" t="str">
        <f t="shared" si="7"/>
        <v>1.A FE</v>
      </c>
    </row>
    <row>
      <c r="B32" s="3" t="s">
        <v>616</v>
      </c>
      <c s="3" t="s">
        <v>762</v>
      </c>
      <c s="9" t="s">
        <v>1142</v>
      </c>
      <c s="17"/>
      <c s="23">
        <v>45560</v>
      </c>
      <c s="3" t="s">
        <v>1495</v>
      </c>
      <c s="8"/>
      <c s="14">
        <v>2052420</v>
      </c>
      <c s="14">
        <v>2000000</v>
      </c>
      <c s="14">
        <v>1998440</v>
      </c>
      <c s="14">
        <v>1998602</v>
      </c>
      <c s="14"/>
      <c s="14">
        <v>96</v>
      </c>
      <c s="14"/>
      <c s="6">
        <f t="shared" si="5"/>
        <v>96</v>
      </c>
      <c s="14"/>
      <c s="14">
        <v>1998699</v>
      </c>
      <c s="14"/>
      <c s="14">
        <v>53721</v>
      </c>
      <c s="6">
        <f t="shared" si="6"/>
        <v>53721</v>
      </c>
      <c s="14">
        <v>103889</v>
      </c>
      <c s="23">
        <v>48469</v>
      </c>
      <c s="17">
        <v>2</v>
      </c>
      <c s="17" t="s">
        <v>1199</v>
      </c>
      <c s="17" t="s">
        <v>86</v>
      </c>
      <c s="8"/>
      <c s="3" t="s">
        <v>8</v>
      </c>
      <c s="9" t="s">
        <v>1311</v>
      </c>
      <c s="3" t="s">
        <v>8</v>
      </c>
      <c s="3" t="s">
        <v>8</v>
      </c>
      <c s="17" t="s">
        <v>1200</v>
      </c>
      <c s="26" t="str">
        <f t="shared" si="7"/>
        <v>2.A FE</v>
      </c>
    </row>
    <row>
      <c r="B33" s="3" t="s">
        <v>991</v>
      </c>
      <c s="3" t="s">
        <v>269</v>
      </c>
      <c s="9" t="s">
        <v>1333</v>
      </c>
      <c s="17"/>
      <c s="23">
        <v>45503</v>
      </c>
      <c s="3" t="s">
        <v>947</v>
      </c>
      <c s="8"/>
      <c s="14">
        <v>18750</v>
      </c>
      <c s="14">
        <v>18750</v>
      </c>
      <c s="14">
        <v>18927</v>
      </c>
      <c s="14">
        <v>18838</v>
      </c>
      <c s="14"/>
      <c s="14">
        <v>-88</v>
      </c>
      <c s="14"/>
      <c s="6">
        <f t="shared" si="5"/>
        <v>-88</v>
      </c>
      <c s="14"/>
      <c s="14">
        <v>18750</v>
      </c>
      <c s="14"/>
      <c s="14"/>
      <c s="6">
        <f t="shared" si="6"/>
        <v>0</v>
      </c>
      <c s="14">
        <v>455</v>
      </c>
      <c s="23">
        <v>54999</v>
      </c>
      <c s="17">
        <v>2</v>
      </c>
      <c s="17" t="s">
        <v>412</v>
      </c>
      <c s="17" t="s">
        <v>86</v>
      </c>
      <c s="8"/>
      <c s="3" t="s">
        <v>8</v>
      </c>
      <c s="9" t="s">
        <v>859</v>
      </c>
      <c s="3" t="s">
        <v>305</v>
      </c>
      <c s="3" t="s">
        <v>8</v>
      </c>
      <c s="17" t="s">
        <v>1200</v>
      </c>
      <c s="26" t="str">
        <f t="shared" si="7"/>
        <v>2.C FE</v>
      </c>
    </row>
    <row>
      <c r="B34" s="3" t="s">
        <v>1392</v>
      </c>
      <c s="3" t="s">
        <v>860</v>
      </c>
      <c s="9" t="s">
        <v>1334</v>
      </c>
      <c s="17"/>
      <c s="23">
        <v>45555</v>
      </c>
      <c s="3" t="s">
        <v>947</v>
      </c>
      <c s="8"/>
      <c s="14">
        <v>2000000</v>
      </c>
      <c s="14">
        <v>2000000</v>
      </c>
      <c s="14">
        <v>1999293</v>
      </c>
      <c s="14">
        <v>1999811</v>
      </c>
      <c s="14"/>
      <c s="14">
        <v>189</v>
      </c>
      <c s="14"/>
      <c s="6">
        <f t="shared" si="5"/>
        <v>189</v>
      </c>
      <c s="14"/>
      <c s="14">
        <v>2000000</v>
      </c>
      <c s="14"/>
      <c s="14"/>
      <c s="6">
        <f t="shared" si="6"/>
        <v>0</v>
      </c>
      <c s="14">
        <v>44667</v>
      </c>
      <c s="23">
        <v>45922</v>
      </c>
      <c s="17">
        <v>1</v>
      </c>
      <c s="17" t="s">
        <v>1199</v>
      </c>
      <c s="17" t="s">
        <v>86</v>
      </c>
      <c s="8"/>
      <c s="3" t="s">
        <v>8</v>
      </c>
      <c s="9" t="s">
        <v>154</v>
      </c>
      <c s="3" t="s">
        <v>305</v>
      </c>
      <c s="3" t="s">
        <v>8</v>
      </c>
      <c s="17" t="s">
        <v>1200</v>
      </c>
      <c s="26" t="str">
        <f t="shared" si="7"/>
        <v>1.A FE</v>
      </c>
    </row>
    <row>
      <c r="B35" s="3" t="s">
        <v>212</v>
      </c>
      <c s="3" t="s">
        <v>861</v>
      </c>
      <c s="9" t="s">
        <v>1543</v>
      </c>
      <c s="17"/>
      <c s="23">
        <v>45555</v>
      </c>
      <c s="3" t="s">
        <v>947</v>
      </c>
      <c s="8"/>
      <c s="14">
        <v>1500000</v>
      </c>
      <c s="14">
        <v>1500000</v>
      </c>
      <c s="14">
        <v>1499675</v>
      </c>
      <c s="14">
        <v>1499875</v>
      </c>
      <c s="14"/>
      <c s="14">
        <v>125</v>
      </c>
      <c s="14"/>
      <c s="6">
        <f t="shared" si="5"/>
        <v>125</v>
      </c>
      <c s="14"/>
      <c s="14">
        <v>1500000</v>
      </c>
      <c s="14"/>
      <c s="14"/>
      <c s="6">
        <f t="shared" si="6"/>
        <v>0</v>
      </c>
      <c s="14">
        <v>35500</v>
      </c>
      <c s="23">
        <v>45922</v>
      </c>
      <c s="17">
        <v>1</v>
      </c>
      <c s="17" t="s">
        <v>1289</v>
      </c>
      <c s="17" t="s">
        <v>86</v>
      </c>
      <c s="8"/>
      <c s="3" t="s">
        <v>8</v>
      </c>
      <c s="9" t="s">
        <v>154</v>
      </c>
      <c s="3" t="s">
        <v>305</v>
      </c>
      <c s="3" t="s">
        <v>8</v>
      </c>
      <c s="17" t="s">
        <v>1200</v>
      </c>
      <c s="26" t="str">
        <f t="shared" si="7"/>
        <v>1.E FE</v>
      </c>
    </row>
    <row>
      <c r="B36" s="3" t="s">
        <v>706</v>
      </c>
      <c s="3" t="s">
        <v>948</v>
      </c>
      <c s="9" t="s">
        <v>1031</v>
      </c>
      <c s="17"/>
      <c s="23">
        <v>45531</v>
      </c>
      <c s="3" t="s">
        <v>267</v>
      </c>
      <c s="8"/>
      <c s="14">
        <v>6500000</v>
      </c>
      <c s="14">
        <v>6500000</v>
      </c>
      <c s="14">
        <v>6496945</v>
      </c>
      <c s="14">
        <v>6499578</v>
      </c>
      <c s="14"/>
      <c s="14">
        <v>422</v>
      </c>
      <c s="14"/>
      <c s="6">
        <f t="shared" si="5"/>
        <v>422</v>
      </c>
      <c s="14"/>
      <c s="14">
        <v>6500000</v>
      </c>
      <c s="14"/>
      <c s="14"/>
      <c s="6">
        <f t="shared" si="6"/>
        <v>0</v>
      </c>
      <c s="14">
        <v>162500</v>
      </c>
      <c s="23">
        <v>45531</v>
      </c>
      <c s="17">
        <v>1</v>
      </c>
      <c s="17" t="s">
        <v>99</v>
      </c>
      <c s="17" t="s">
        <v>86</v>
      </c>
      <c s="8"/>
      <c s="3" t="s">
        <v>645</v>
      </c>
      <c s="3" t="s">
        <v>49</v>
      </c>
      <c s="3" t="s">
        <v>8</v>
      </c>
      <c s="3" t="s">
        <v>8</v>
      </c>
      <c s="17" t="s">
        <v>1200</v>
      </c>
      <c s="26" t="str">
        <f t="shared" si="7"/>
        <v>1.F FE</v>
      </c>
    </row>
    <row>
      <c r="B37" s="3" t="s">
        <v>1083</v>
      </c>
      <c s="3" t="s">
        <v>50</v>
      </c>
      <c s="9" t="s">
        <v>1544</v>
      </c>
      <c s="17"/>
      <c s="23">
        <v>45563</v>
      </c>
      <c s="3" t="s">
        <v>947</v>
      </c>
      <c s="8"/>
      <c s="14">
        <v>212247</v>
      </c>
      <c s="14">
        <v>212247</v>
      </c>
      <c s="14">
        <v>212227</v>
      </c>
      <c s="14">
        <v>212236</v>
      </c>
      <c s="14"/>
      <c s="14">
        <v>12</v>
      </c>
      <c s="14"/>
      <c s="6">
        <f t="shared" si="5"/>
        <v>12</v>
      </c>
      <c s="14"/>
      <c s="14">
        <v>212247</v>
      </c>
      <c s="14"/>
      <c s="14"/>
      <c s="6">
        <f t="shared" si="6"/>
        <v>0</v>
      </c>
      <c s="14">
        <v>2238</v>
      </c>
      <c s="23">
        <v>49733</v>
      </c>
      <c s="17">
        <v>1</v>
      </c>
      <c s="17" t="s">
        <v>1199</v>
      </c>
      <c s="17" t="s">
        <v>86</v>
      </c>
      <c s="8"/>
      <c s="3" t="s">
        <v>8</v>
      </c>
      <c s="9" t="s">
        <v>646</v>
      </c>
      <c s="3" t="s">
        <v>763</v>
      </c>
      <c s="3" t="s">
        <v>8</v>
      </c>
      <c s="17" t="s">
        <v>1200</v>
      </c>
      <c s="26" t="str">
        <f t="shared" si="7"/>
        <v>1.A FE</v>
      </c>
    </row>
    <row>
      <c r="B38" s="3" t="s">
        <v>215</v>
      </c>
      <c s="3" t="s">
        <v>1545</v>
      </c>
      <c s="9" t="s">
        <v>1335</v>
      </c>
      <c s="17"/>
      <c s="23">
        <v>45563</v>
      </c>
      <c s="3" t="s">
        <v>947</v>
      </c>
      <c s="8"/>
      <c s="14">
        <v>87825</v>
      </c>
      <c s="14">
        <v>87825</v>
      </c>
      <c s="14">
        <v>87812</v>
      </c>
      <c s="14">
        <v>87817</v>
      </c>
      <c s="14"/>
      <c s="14">
        <v>8</v>
      </c>
      <c s="14"/>
      <c s="6">
        <f t="shared" si="5"/>
        <v>8</v>
      </c>
      <c s="14"/>
      <c s="14">
        <v>87825</v>
      </c>
      <c s="14"/>
      <c s="14"/>
      <c s="6">
        <f t="shared" si="6"/>
        <v>0</v>
      </c>
      <c s="14">
        <v>1488</v>
      </c>
      <c s="23">
        <v>49733</v>
      </c>
      <c s="17">
        <v>1</v>
      </c>
      <c s="17" t="s">
        <v>499</v>
      </c>
      <c s="17" t="s">
        <v>86</v>
      </c>
      <c s="8"/>
      <c s="3" t="s">
        <v>8</v>
      </c>
      <c s="9" t="s">
        <v>646</v>
      </c>
      <c s="3" t="s">
        <v>305</v>
      </c>
      <c s="3" t="s">
        <v>8</v>
      </c>
      <c s="17" t="s">
        <v>1200</v>
      </c>
      <c s="26" t="str">
        <f t="shared" si="7"/>
        <v>1.G FE</v>
      </c>
    </row>
    <row>
      <c r="B39" s="3" t="s">
        <v>618</v>
      </c>
      <c s="3" t="s">
        <v>647</v>
      </c>
      <c s="9" t="s">
        <v>1546</v>
      </c>
      <c s="17"/>
      <c s="23">
        <v>45555</v>
      </c>
      <c s="3" t="s">
        <v>947</v>
      </c>
      <c s="8"/>
      <c s="14">
        <v>318750</v>
      </c>
      <c s="14">
        <v>318750</v>
      </c>
      <c s="14">
        <v>318611</v>
      </c>
      <c s="14">
        <v>318641</v>
      </c>
      <c s="14"/>
      <c s="14">
        <v>109</v>
      </c>
      <c s="14"/>
      <c s="6">
        <f t="shared" si="5"/>
        <v>109</v>
      </c>
      <c s="14"/>
      <c s="14">
        <v>318750</v>
      </c>
      <c s="14"/>
      <c s="14"/>
      <c s="6">
        <f t="shared" si="6"/>
        <v>0</v>
      </c>
      <c s="14">
        <v>4781</v>
      </c>
      <c s="23">
        <v>53622</v>
      </c>
      <c s="17">
        <v>1</v>
      </c>
      <c s="17" t="s">
        <v>99</v>
      </c>
      <c s="17" t="s">
        <v>86</v>
      </c>
      <c s="8"/>
      <c s="3" t="s">
        <v>8</v>
      </c>
      <c s="9" t="s">
        <v>369</v>
      </c>
      <c s="3" t="s">
        <v>305</v>
      </c>
      <c s="3" t="s">
        <v>8</v>
      </c>
      <c s="17" t="s">
        <v>1200</v>
      </c>
      <c s="26" t="str">
        <f t="shared" si="7"/>
        <v>1.F FE</v>
      </c>
    </row>
    <row>
      <c r="B40" s="3" t="s">
        <v>994</v>
      </c>
      <c s="3" t="s">
        <v>1143</v>
      </c>
      <c s="9" t="s">
        <v>949</v>
      </c>
      <c s="17"/>
      <c s="23">
        <v>45563</v>
      </c>
      <c s="3" t="s">
        <v>947</v>
      </c>
      <c s="8"/>
      <c s="14">
        <v>161157</v>
      </c>
      <c s="14">
        <v>161157</v>
      </c>
      <c s="14">
        <v>161121</v>
      </c>
      <c s="14">
        <v>161130</v>
      </c>
      <c s="14"/>
      <c s="14">
        <v>26</v>
      </c>
      <c s="14"/>
      <c s="6">
        <f t="shared" si="5"/>
        <v>26</v>
      </c>
      <c s="14"/>
      <c s="14">
        <v>161157</v>
      </c>
      <c s="14"/>
      <c s="14"/>
      <c s="6">
        <f t="shared" si="6"/>
        <v>0</v>
      </c>
      <c s="14">
        <v>4424</v>
      </c>
      <c s="23">
        <v>50311</v>
      </c>
      <c s="17">
        <v>1</v>
      </c>
      <c s="17" t="s">
        <v>1199</v>
      </c>
      <c s="17" t="s">
        <v>86</v>
      </c>
      <c s="8"/>
      <c s="3" t="s">
        <v>8</v>
      </c>
      <c s="9" t="s">
        <v>646</v>
      </c>
      <c s="3" t="s">
        <v>305</v>
      </c>
      <c s="3" t="s">
        <v>8</v>
      </c>
      <c s="17" t="s">
        <v>1200</v>
      </c>
      <c s="26" t="str">
        <f t="shared" si="7"/>
        <v>1.A FE</v>
      </c>
    </row>
    <row>
      <c r="B41" s="3" t="s">
        <v>1394</v>
      </c>
      <c s="3" t="s">
        <v>1144</v>
      </c>
      <c s="9" t="s">
        <v>862</v>
      </c>
      <c s="17"/>
      <c s="23">
        <v>45563</v>
      </c>
      <c s="3" t="s">
        <v>947</v>
      </c>
      <c s="8"/>
      <c s="14">
        <v>60433</v>
      </c>
      <c s="14">
        <v>60433</v>
      </c>
      <c s="14">
        <v>60418</v>
      </c>
      <c s="14">
        <v>60422</v>
      </c>
      <c s="14"/>
      <c s="14">
        <v>10</v>
      </c>
      <c s="14"/>
      <c s="6">
        <f t="shared" si="5"/>
        <v>10</v>
      </c>
      <c s="14"/>
      <c s="14">
        <v>60433</v>
      </c>
      <c s="14"/>
      <c s="14"/>
      <c s="6">
        <f t="shared" si="6"/>
        <v>0</v>
      </c>
      <c s="14">
        <v>1856</v>
      </c>
      <c s="23">
        <v>50311</v>
      </c>
      <c s="17">
        <v>1</v>
      </c>
      <c s="17" t="s">
        <v>499</v>
      </c>
      <c s="17" t="s">
        <v>86</v>
      </c>
      <c s="8"/>
      <c s="3" t="s">
        <v>8</v>
      </c>
      <c s="9" t="s">
        <v>646</v>
      </c>
      <c s="3" t="s">
        <v>305</v>
      </c>
      <c s="3" t="s">
        <v>8</v>
      </c>
      <c s="17" t="s">
        <v>1200</v>
      </c>
      <c s="26" t="str">
        <f t="shared" si="7"/>
        <v>1.G FE</v>
      </c>
    </row>
    <row>
      <c r="B42" s="3" t="s">
        <v>219</v>
      </c>
      <c s="3" t="s">
        <v>155</v>
      </c>
      <c s="9" t="s">
        <v>370</v>
      </c>
      <c s="17"/>
      <c s="23">
        <v>45487</v>
      </c>
      <c s="3" t="s">
        <v>947</v>
      </c>
      <c s="8"/>
      <c s="14">
        <v>3500000</v>
      </c>
      <c s="14">
        <v>3500000</v>
      </c>
      <c s="14">
        <v>3499527</v>
      </c>
      <c s="14">
        <v>3499911</v>
      </c>
      <c s="14"/>
      <c s="14">
        <v>89</v>
      </c>
      <c s="14"/>
      <c s="6">
        <f t="shared" si="5"/>
        <v>89</v>
      </c>
      <c s="14"/>
      <c s="14">
        <v>3500000</v>
      </c>
      <c s="14"/>
      <c s="14"/>
      <c s="6">
        <f t="shared" si="6"/>
        <v>0</v>
      </c>
      <c s="14">
        <v>37567</v>
      </c>
      <c s="23">
        <v>46735</v>
      </c>
      <c s="17">
        <v>1</v>
      </c>
      <c s="17" t="s">
        <v>1199</v>
      </c>
      <c s="17" t="s">
        <v>86</v>
      </c>
      <c s="8"/>
      <c s="3" t="s">
        <v>8</v>
      </c>
      <c s="9" t="s">
        <v>863</v>
      </c>
      <c s="3" t="s">
        <v>305</v>
      </c>
      <c s="3" t="s">
        <v>8</v>
      </c>
      <c s="17" t="s">
        <v>1200</v>
      </c>
      <c s="26" t="str">
        <f t="shared" si="7"/>
        <v>1.A FE</v>
      </c>
    </row>
    <row>
      <c r="B43" s="3" t="s">
        <v>620</v>
      </c>
      <c s="3" t="s">
        <v>764</v>
      </c>
      <c s="9" t="s">
        <v>556</v>
      </c>
      <c s="17"/>
      <c s="23">
        <v>45518</v>
      </c>
      <c s="3" t="s">
        <v>947</v>
      </c>
      <c s="8"/>
      <c s="14">
        <v>4222464</v>
      </c>
      <c s="14">
        <v>4222464</v>
      </c>
      <c s="14">
        <v>4221614</v>
      </c>
      <c s="14">
        <v>4222295</v>
      </c>
      <c s="14"/>
      <c s="14">
        <v>169</v>
      </c>
      <c s="14"/>
      <c s="6">
        <f t="shared" si="5"/>
        <v>169</v>
      </c>
      <c s="14"/>
      <c s="14">
        <v>4222464</v>
      </c>
      <c s="14"/>
      <c s="14"/>
      <c s="6">
        <f t="shared" si="6"/>
        <v>0</v>
      </c>
      <c s="14">
        <v>18805</v>
      </c>
      <c s="23">
        <v>46552</v>
      </c>
      <c s="17">
        <v>1</v>
      </c>
      <c s="17" t="s">
        <v>1199</v>
      </c>
      <c s="17" t="s">
        <v>86</v>
      </c>
      <c s="8"/>
      <c s="3" t="s">
        <v>8</v>
      </c>
      <c s="9" t="s">
        <v>51</v>
      </c>
      <c s="3" t="s">
        <v>305</v>
      </c>
      <c s="3" t="s">
        <v>8</v>
      </c>
      <c s="17" t="s">
        <v>1200</v>
      </c>
      <c s="26" t="str">
        <f t="shared" si="7"/>
        <v>1.A FE</v>
      </c>
    </row>
    <row>
      <c r="B44" s="3" t="s">
        <v>997</v>
      </c>
      <c s="3" t="s">
        <v>1252</v>
      </c>
      <c s="9" t="s">
        <v>864</v>
      </c>
      <c s="17"/>
      <c s="23">
        <v>45518</v>
      </c>
      <c s="3" t="s">
        <v>947</v>
      </c>
      <c s="8"/>
      <c s="14">
        <v>3800000</v>
      </c>
      <c s="14">
        <v>3800000</v>
      </c>
      <c s="14">
        <v>3799042</v>
      </c>
      <c s="14">
        <v>3799700</v>
      </c>
      <c s="14"/>
      <c s="14">
        <v>300</v>
      </c>
      <c s="14"/>
      <c s="6">
        <f t="shared" si="5"/>
        <v>300</v>
      </c>
      <c s="14"/>
      <c s="14">
        <v>3800000</v>
      </c>
      <c s="14"/>
      <c s="14"/>
      <c s="6">
        <f t="shared" si="6"/>
        <v>0</v>
      </c>
      <c s="14">
        <v>21280</v>
      </c>
      <c s="23">
        <v>46552</v>
      </c>
      <c s="17">
        <v>1</v>
      </c>
      <c s="17" t="s">
        <v>412</v>
      </c>
      <c s="17" t="s">
        <v>86</v>
      </c>
      <c s="8"/>
      <c s="3" t="s">
        <v>8</v>
      </c>
      <c s="9" t="s">
        <v>51</v>
      </c>
      <c s="3" t="s">
        <v>305</v>
      </c>
      <c s="3" t="s">
        <v>8</v>
      </c>
      <c s="17" t="s">
        <v>1200</v>
      </c>
      <c s="26" t="str">
        <f t="shared" si="7"/>
        <v>1.C FE</v>
      </c>
    </row>
    <row>
      <c r="B45" s="3" t="s">
        <v>1499</v>
      </c>
      <c s="3" t="s">
        <v>371</v>
      </c>
      <c s="9" t="s">
        <v>270</v>
      </c>
      <c s="17"/>
      <c s="23">
        <v>45549</v>
      </c>
      <c s="3" t="s">
        <v>947</v>
      </c>
      <c s="8"/>
      <c s="14">
        <v>414036</v>
      </c>
      <c s="14">
        <v>414036</v>
      </c>
      <c s="14">
        <v>414030</v>
      </c>
      <c s="14">
        <v>414033</v>
      </c>
      <c s="14"/>
      <c s="14">
        <v>4</v>
      </c>
      <c s="14"/>
      <c s="6">
        <f t="shared" si="5"/>
        <v>4</v>
      </c>
      <c s="14"/>
      <c s="14">
        <v>414036</v>
      </c>
      <c s="14"/>
      <c s="14"/>
      <c s="6">
        <f t="shared" si="6"/>
        <v>0</v>
      </c>
      <c s="14">
        <v>10766</v>
      </c>
      <c s="23">
        <v>47315</v>
      </c>
      <c s="17">
        <v>1</v>
      </c>
      <c s="17" t="s">
        <v>1199</v>
      </c>
      <c s="17" t="s">
        <v>86</v>
      </c>
      <c s="8"/>
      <c s="3" t="s">
        <v>8</v>
      </c>
      <c s="9" t="s">
        <v>865</v>
      </c>
      <c s="3" t="s">
        <v>305</v>
      </c>
      <c s="3" t="s">
        <v>8</v>
      </c>
      <c s="17" t="s">
        <v>1200</v>
      </c>
      <c s="26" t="str">
        <f t="shared" si="7"/>
        <v>1.A FE</v>
      </c>
    </row>
    <row>
      <c r="B46" s="3" t="s">
        <v>321</v>
      </c>
      <c s="3" t="s">
        <v>1145</v>
      </c>
      <c s="9" t="s">
        <v>271</v>
      </c>
      <c s="17"/>
      <c s="23">
        <v>45553</v>
      </c>
      <c s="3" t="s">
        <v>947</v>
      </c>
      <c s="8"/>
      <c s="14">
        <v>495000</v>
      </c>
      <c s="14">
        <v>495000</v>
      </c>
      <c s="14">
        <v>467013</v>
      </c>
      <c s="14">
        <v>469242</v>
      </c>
      <c s="14"/>
      <c s="14">
        <v>25758</v>
      </c>
      <c s="14"/>
      <c s="6">
        <f t="shared" si="5"/>
        <v>25758</v>
      </c>
      <c s="14"/>
      <c s="14">
        <v>495000</v>
      </c>
      <c s="14"/>
      <c s="14"/>
      <c s="6">
        <f t="shared" si="6"/>
        <v>0</v>
      </c>
      <c s="14">
        <v>6864</v>
      </c>
      <c s="23">
        <v>53223</v>
      </c>
      <c s="17">
        <v>1</v>
      </c>
      <c s="17" t="s">
        <v>99</v>
      </c>
      <c s="17" t="s">
        <v>86</v>
      </c>
      <c s="8"/>
      <c s="3" t="s">
        <v>8</v>
      </c>
      <c s="9" t="s">
        <v>272</v>
      </c>
      <c s="3" t="s">
        <v>305</v>
      </c>
      <c s="3" t="s">
        <v>8</v>
      </c>
      <c s="17" t="s">
        <v>1200</v>
      </c>
      <c s="26" t="str">
        <f t="shared" si="7"/>
        <v>1.F FE</v>
      </c>
    </row>
    <row>
      <c r="B47" s="3" t="s">
        <v>710</v>
      </c>
      <c s="3" t="s">
        <v>1547</v>
      </c>
      <c s="9" t="s">
        <v>1146</v>
      </c>
      <c s="17"/>
      <c s="23">
        <v>45553</v>
      </c>
      <c s="3" t="s">
        <v>947</v>
      </c>
      <c s="8"/>
      <c s="14">
        <v>250000</v>
      </c>
      <c s="14">
        <v>250000</v>
      </c>
      <c s="14">
        <v>249948</v>
      </c>
      <c s="14">
        <v>249965</v>
      </c>
      <c s="14"/>
      <c s="14">
        <v>35</v>
      </c>
      <c s="14"/>
      <c s="6">
        <f t="shared" si="5"/>
        <v>35</v>
      </c>
      <c s="14"/>
      <c s="14">
        <v>250000</v>
      </c>
      <c s="14"/>
      <c s="14"/>
      <c s="6">
        <f t="shared" si="6"/>
        <v>0</v>
      </c>
      <c s="14">
        <v>3450</v>
      </c>
      <c s="23">
        <v>53253</v>
      </c>
      <c s="17">
        <v>1</v>
      </c>
      <c s="17" t="s">
        <v>99</v>
      </c>
      <c s="17" t="s">
        <v>86</v>
      </c>
      <c s="8"/>
      <c s="3" t="s">
        <v>8</v>
      </c>
      <c s="9" t="s">
        <v>557</v>
      </c>
      <c s="3" t="s">
        <v>8</v>
      </c>
      <c s="3" t="s">
        <v>8</v>
      </c>
      <c s="17" t="s">
        <v>1200</v>
      </c>
      <c s="26" t="str">
        <f t="shared" si="7"/>
        <v>1.F FE</v>
      </c>
    </row>
    <row>
      <c r="B48" s="3" t="s">
        <v>1397</v>
      </c>
      <c s="3" t="s">
        <v>1336</v>
      </c>
      <c s="9" t="s">
        <v>866</v>
      </c>
      <c s="17"/>
      <c s="23">
        <v>45562</v>
      </c>
      <c s="3" t="s">
        <v>320</v>
      </c>
      <c s="8"/>
      <c s="14">
        <v>2049641</v>
      </c>
      <c s="14">
        <v>2086000</v>
      </c>
      <c s="14">
        <v>2005898</v>
      </c>
      <c s="14">
        <v>2022058</v>
      </c>
      <c s="14"/>
      <c s="14">
        <v>7995</v>
      </c>
      <c s="14"/>
      <c s="6">
        <f t="shared" si="5"/>
        <v>7995</v>
      </c>
      <c s="14"/>
      <c s="14">
        <v>2030053</v>
      </c>
      <c s="14"/>
      <c s="14">
        <v>19588</v>
      </c>
      <c s="6">
        <f t="shared" si="6"/>
        <v>19588</v>
      </c>
      <c s="14">
        <v>73878</v>
      </c>
      <c s="23">
        <v>47239</v>
      </c>
      <c s="17">
        <v>2</v>
      </c>
      <c s="17" t="s">
        <v>10</v>
      </c>
      <c s="17" t="s">
        <v>86</v>
      </c>
      <c s="8"/>
      <c s="3" t="s">
        <v>558</v>
      </c>
      <c s="3" t="s">
        <v>1548</v>
      </c>
      <c s="3" t="s">
        <v>8</v>
      </c>
      <c s="3" t="s">
        <v>8</v>
      </c>
      <c s="17" t="s">
        <v>1200</v>
      </c>
      <c s="26" t="str">
        <f t="shared" si="7"/>
        <v>2.B FE</v>
      </c>
    </row>
    <row>
      <c r="B49" s="3" t="s">
        <v>222</v>
      </c>
      <c s="3" t="s">
        <v>1032</v>
      </c>
      <c s="9" t="s">
        <v>765</v>
      </c>
      <c s="17"/>
      <c s="23">
        <v>45536</v>
      </c>
      <c s="3" t="s">
        <v>267</v>
      </c>
      <c s="8"/>
      <c s="14">
        <v>3500000</v>
      </c>
      <c s="14">
        <v>3500000</v>
      </c>
      <c s="14">
        <v>3494050</v>
      </c>
      <c s="14">
        <v>3499175</v>
      </c>
      <c s="14"/>
      <c s="14">
        <v>825</v>
      </c>
      <c s="14"/>
      <c s="6">
        <f t="shared" si="5"/>
        <v>825</v>
      </c>
      <c s="14"/>
      <c s="14">
        <v>3500000</v>
      </c>
      <c s="14"/>
      <c s="14"/>
      <c s="6">
        <f t="shared" si="6"/>
        <v>0</v>
      </c>
      <c s="14">
        <v>87500</v>
      </c>
      <c s="23">
        <v>45536</v>
      </c>
      <c s="17">
        <v>2</v>
      </c>
      <c s="17" t="s">
        <v>10</v>
      </c>
      <c s="17" t="s">
        <v>86</v>
      </c>
      <c s="8"/>
      <c s="3" t="s">
        <v>156</v>
      </c>
      <c s="3" t="s">
        <v>950</v>
      </c>
      <c s="3" t="s">
        <v>8</v>
      </c>
      <c s="3" t="s">
        <v>8</v>
      </c>
      <c s="17" t="s">
        <v>1200</v>
      </c>
      <c s="26" t="str">
        <f t="shared" si="7"/>
        <v>2.B FE</v>
      </c>
    </row>
    <row>
      <c r="B50" s="3" t="s">
        <v>622</v>
      </c>
      <c s="3" t="s">
        <v>867</v>
      </c>
      <c s="9" t="s">
        <v>1440</v>
      </c>
      <c s="17"/>
      <c s="23">
        <v>45531</v>
      </c>
      <c s="3" t="s">
        <v>1337</v>
      </c>
      <c s="8"/>
      <c s="14">
        <v>2000000</v>
      </c>
      <c s="14">
        <v>2000000</v>
      </c>
      <c s="14">
        <v>2000000</v>
      </c>
      <c s="14">
        <v>2000000</v>
      </c>
      <c s="14"/>
      <c s="14"/>
      <c s="14"/>
      <c s="6">
        <f t="shared" si="5"/>
        <v>0</v>
      </c>
      <c s="14"/>
      <c s="14">
        <v>2000000</v>
      </c>
      <c s="14"/>
      <c s="14"/>
      <c s="6">
        <f t="shared" si="6"/>
        <v>0</v>
      </c>
      <c s="14">
        <v>107473</v>
      </c>
      <c s="23">
        <v>50492</v>
      </c>
      <c s="17">
        <v>2</v>
      </c>
      <c s="17" t="s">
        <v>1199</v>
      </c>
      <c s="17"/>
      <c s="8"/>
      <c s="3" t="s">
        <v>8</v>
      </c>
      <c s="3" t="s">
        <v>1147</v>
      </c>
      <c s="9" t="s">
        <v>273</v>
      </c>
      <c s="3" t="s">
        <v>8</v>
      </c>
      <c s="17" t="s">
        <v>1200</v>
      </c>
      <c s="26" t="str">
        <f t="shared" si="7"/>
        <v xml:space="preserve">2.A </v>
      </c>
    </row>
    <row>
      <c r="B51" s="3" t="s">
        <v>1000</v>
      </c>
      <c s="3" t="s">
        <v>52</v>
      </c>
      <c s="9" t="s">
        <v>452</v>
      </c>
      <c s="17"/>
      <c s="23">
        <v>45531</v>
      </c>
      <c s="3" t="s">
        <v>1337</v>
      </c>
      <c s="8"/>
      <c s="14">
        <v>6803772</v>
      </c>
      <c s="14">
        <v>8200000</v>
      </c>
      <c s="14">
        <v>7968874</v>
      </c>
      <c s="14">
        <v>8014576</v>
      </c>
      <c s="14"/>
      <c s="14">
        <v>16040</v>
      </c>
      <c s="14"/>
      <c s="6">
        <f t="shared" si="5"/>
        <v>16040</v>
      </c>
      <c s="14"/>
      <c s="14">
        <v>8030616</v>
      </c>
      <c s="14"/>
      <c s="14">
        <v>-1226845</v>
      </c>
      <c s="6">
        <f t="shared" si="6"/>
        <v>-1226845</v>
      </c>
      <c s="14">
        <v>115948</v>
      </c>
      <c s="23">
        <v>47832</v>
      </c>
      <c s="17">
        <v>1</v>
      </c>
      <c s="17" t="s">
        <v>99</v>
      </c>
      <c s="17"/>
      <c s="8"/>
      <c s="3" t="s">
        <v>868</v>
      </c>
      <c s="9" t="s">
        <v>1253</v>
      </c>
      <c s="3" t="s">
        <v>1254</v>
      </c>
      <c s="3" t="s">
        <v>8</v>
      </c>
      <c s="17" t="s">
        <v>1200</v>
      </c>
      <c s="26" t="str">
        <f t="shared" si="7"/>
        <v xml:space="preserve">1.F </v>
      </c>
    </row>
    <row>
      <c r="B52" s="3" t="s">
        <v>1399</v>
      </c>
      <c s="3" t="s">
        <v>158</v>
      </c>
      <c s="9" t="s">
        <v>649</v>
      </c>
      <c s="17"/>
      <c s="23">
        <v>45520</v>
      </c>
      <c s="3" t="s">
        <v>1497</v>
      </c>
      <c s="8"/>
      <c s="14">
        <v>2092624</v>
      </c>
      <c s="14">
        <v>2000000</v>
      </c>
      <c s="14">
        <v>2096840</v>
      </c>
      <c s="14"/>
      <c s="14"/>
      <c s="14">
        <v>-4216</v>
      </c>
      <c s="14"/>
      <c s="6">
        <f t="shared" si="5"/>
        <v>-4216</v>
      </c>
      <c s="14"/>
      <c s="14">
        <v>2092624</v>
      </c>
      <c s="14"/>
      <c s="14"/>
      <c s="6">
        <f t="shared" si="6"/>
        <v>0</v>
      </c>
      <c s="14">
        <v>111253</v>
      </c>
      <c s="23">
        <v>48837</v>
      </c>
      <c s="17">
        <v>2</v>
      </c>
      <c s="17" t="s">
        <v>1199</v>
      </c>
      <c s="17" t="s">
        <v>86</v>
      </c>
      <c s="8"/>
      <c s="3" t="s">
        <v>8</v>
      </c>
      <c s="3" t="s">
        <v>1220</v>
      </c>
      <c s="3" t="s">
        <v>305</v>
      </c>
      <c s="3" t="s">
        <v>8</v>
      </c>
      <c s="17" t="s">
        <v>1200</v>
      </c>
      <c s="26" t="str">
        <f t="shared" si="7"/>
        <v>2.A FE</v>
      </c>
    </row>
    <row>
      <c r="B53" s="3" t="s">
        <v>325</v>
      </c>
      <c s="3" t="s">
        <v>1549</v>
      </c>
      <c s="9" t="s">
        <v>650</v>
      </c>
      <c s="17"/>
      <c s="23">
        <v>45519</v>
      </c>
      <c s="3" t="s">
        <v>267</v>
      </c>
      <c s="8"/>
      <c s="14">
        <v>6000000</v>
      </c>
      <c s="14">
        <v>6000000</v>
      </c>
      <c s="14">
        <v>5676960</v>
      </c>
      <c s="14">
        <v>5961413</v>
      </c>
      <c s="14"/>
      <c s="14">
        <v>38587</v>
      </c>
      <c s="14"/>
      <c s="6">
        <f t="shared" si="5"/>
        <v>38587</v>
      </c>
      <c s="14"/>
      <c s="14">
        <v>6000000</v>
      </c>
      <c s="14"/>
      <c s="14"/>
      <c s="6">
        <f t="shared" si="6"/>
        <v>0</v>
      </c>
      <c s="14">
        <v>189000</v>
      </c>
      <c s="23">
        <v>45519</v>
      </c>
      <c s="17">
        <v>2</v>
      </c>
      <c s="17" t="s">
        <v>10</v>
      </c>
      <c s="17" t="s">
        <v>86</v>
      </c>
      <c s="8"/>
      <c s="3" t="s">
        <v>1301</v>
      </c>
      <c s="3" t="s">
        <v>20</v>
      </c>
      <c s="3" t="s">
        <v>305</v>
      </c>
      <c s="3" t="s">
        <v>8</v>
      </c>
      <c s="17" t="s">
        <v>1200</v>
      </c>
      <c s="26" t="str">
        <f t="shared" si="7"/>
        <v>2.B FE</v>
      </c>
    </row>
    <row>
      <c r="B54" s="3" t="s">
        <v>712</v>
      </c>
      <c s="3" t="s">
        <v>274</v>
      </c>
      <c s="9" t="s">
        <v>1033</v>
      </c>
      <c s="17"/>
      <c s="23">
        <v>45526</v>
      </c>
      <c s="3" t="s">
        <v>947</v>
      </c>
      <c s="8"/>
      <c s="14">
        <v>30000</v>
      </c>
      <c s="14">
        <v>30000</v>
      </c>
      <c s="14">
        <v>30000</v>
      </c>
      <c s="14">
        <v>30000</v>
      </c>
      <c s="14"/>
      <c s="14"/>
      <c s="14"/>
      <c s="6">
        <f t="shared" si="5"/>
        <v>0</v>
      </c>
      <c s="14"/>
      <c s="14">
        <v>30000</v>
      </c>
      <c s="14"/>
      <c s="14"/>
      <c s="6">
        <f t="shared" si="6"/>
        <v>0</v>
      </c>
      <c s="14">
        <v>561</v>
      </c>
      <c s="23">
        <v>55477</v>
      </c>
      <c s="17">
        <v>2</v>
      </c>
      <c s="17" t="s">
        <v>10</v>
      </c>
      <c s="17" t="s">
        <v>86</v>
      </c>
      <c s="8"/>
      <c s="3" t="s">
        <v>8</v>
      </c>
      <c s="9" t="s">
        <v>651</v>
      </c>
      <c s="3" t="s">
        <v>305</v>
      </c>
      <c s="3" t="s">
        <v>8</v>
      </c>
      <c s="17" t="s">
        <v>1200</v>
      </c>
      <c s="26" t="str">
        <f t="shared" si="7"/>
        <v>2.B FE</v>
      </c>
    </row>
    <row>
      <c r="B55" s="3" t="s">
        <v>1087</v>
      </c>
      <c s="3" t="s">
        <v>53</v>
      </c>
      <c s="9" t="s">
        <v>652</v>
      </c>
      <c s="17"/>
      <c s="23">
        <v>45505</v>
      </c>
      <c s="3" t="s">
        <v>267</v>
      </c>
      <c s="8"/>
      <c s="14">
        <v>3500000</v>
      </c>
      <c s="14">
        <v>3500000</v>
      </c>
      <c s="14">
        <v>3402105</v>
      </c>
      <c s="14">
        <v>3489635</v>
      </c>
      <c s="14"/>
      <c s="14">
        <v>10365</v>
      </c>
      <c s="14"/>
      <c s="6">
        <f t="shared" si="5"/>
        <v>10365</v>
      </c>
      <c s="14"/>
      <c s="14">
        <v>3500000</v>
      </c>
      <c s="14"/>
      <c s="14"/>
      <c s="6">
        <f t="shared" si="6"/>
        <v>0</v>
      </c>
      <c s="14">
        <v>113750</v>
      </c>
      <c s="23">
        <v>45505</v>
      </c>
      <c s="17">
        <v>1</v>
      </c>
      <c s="17" t="s">
        <v>99</v>
      </c>
      <c s="17" t="s">
        <v>86</v>
      </c>
      <c s="8"/>
      <c s="3" t="s">
        <v>1003</v>
      </c>
      <c s="3" t="s">
        <v>528</v>
      </c>
      <c s="3" t="s">
        <v>8</v>
      </c>
      <c s="3" t="s">
        <v>8</v>
      </c>
      <c s="17" t="s">
        <v>1200</v>
      </c>
      <c s="26" t="str">
        <f t="shared" si="7"/>
        <v>1.F FE</v>
      </c>
    </row>
    <row>
      <c r="B56" s="3" t="s">
        <v>1501</v>
      </c>
      <c s="3" t="s">
        <v>453</v>
      </c>
      <c s="9" t="s">
        <v>951</v>
      </c>
      <c s="17"/>
      <c s="23">
        <v>45526</v>
      </c>
      <c s="3" t="s">
        <v>947</v>
      </c>
      <c s="8"/>
      <c s="14">
        <v>7750000</v>
      </c>
      <c s="14">
        <v>7750000</v>
      </c>
      <c s="14">
        <v>7749468</v>
      </c>
      <c s="14">
        <v>7749771</v>
      </c>
      <c s="14"/>
      <c s="14">
        <v>229</v>
      </c>
      <c s="14"/>
      <c s="6">
        <f t="shared" si="5"/>
        <v>229</v>
      </c>
      <c s="14"/>
      <c s="14">
        <v>7750000</v>
      </c>
      <c s="14"/>
      <c s="14"/>
      <c s="6">
        <f t="shared" si="6"/>
        <v>0</v>
      </c>
      <c s="14">
        <v>151900</v>
      </c>
      <c s="23">
        <v>46622</v>
      </c>
      <c s="17">
        <v>1</v>
      </c>
      <c s="17" t="s">
        <v>99</v>
      </c>
      <c s="17" t="s">
        <v>86</v>
      </c>
      <c s="8"/>
      <c s="3" t="s">
        <v>8</v>
      </c>
      <c s="9" t="s">
        <v>454</v>
      </c>
      <c s="3" t="s">
        <v>305</v>
      </c>
      <c s="3" t="s">
        <v>8</v>
      </c>
      <c s="17" t="s">
        <v>1200</v>
      </c>
      <c s="26" t="str">
        <f t="shared" si="7"/>
        <v>1.F FE</v>
      </c>
    </row>
    <row>
      <c r="B57" s="3" t="s">
        <v>327</v>
      </c>
      <c s="3" t="s">
        <v>54</v>
      </c>
      <c s="9" t="s">
        <v>952</v>
      </c>
      <c s="17"/>
      <c s="23">
        <v>45526</v>
      </c>
      <c s="3" t="s">
        <v>947</v>
      </c>
      <c s="8"/>
      <c s="14">
        <v>9000000</v>
      </c>
      <c s="14">
        <v>9000000</v>
      </c>
      <c s="14">
        <v>8998373</v>
      </c>
      <c s="14">
        <v>8999217</v>
      </c>
      <c s="14"/>
      <c s="14">
        <v>783</v>
      </c>
      <c s="14"/>
      <c s="6">
        <f t="shared" si="5"/>
        <v>783</v>
      </c>
      <c s="14"/>
      <c s="14">
        <v>9000000</v>
      </c>
      <c s="14"/>
      <c s="14"/>
      <c s="6">
        <f t="shared" si="6"/>
        <v>0</v>
      </c>
      <c s="14">
        <v>199800</v>
      </c>
      <c s="23">
        <v>46776</v>
      </c>
      <c s="17">
        <v>2</v>
      </c>
      <c s="17" t="s">
        <v>10</v>
      </c>
      <c s="17" t="s">
        <v>86</v>
      </c>
      <c s="8"/>
      <c s="3" t="s">
        <v>8</v>
      </c>
      <c s="9" t="s">
        <v>454</v>
      </c>
      <c s="3" t="s">
        <v>305</v>
      </c>
      <c s="3" t="s">
        <v>8</v>
      </c>
      <c s="17" t="s">
        <v>1200</v>
      </c>
      <c s="26" t="str">
        <f t="shared" si="7"/>
        <v>2.B FE</v>
      </c>
    </row>
    <row>
      <c r="B58" s="3" t="s">
        <v>1002</v>
      </c>
      <c s="3" t="s">
        <v>1255</v>
      </c>
      <c s="9" t="s">
        <v>653</v>
      </c>
      <c s="17"/>
      <c s="23">
        <v>45531</v>
      </c>
      <c s="3" t="s">
        <v>1337</v>
      </c>
      <c s="8"/>
      <c s="14">
        <v>1915552</v>
      </c>
      <c s="14">
        <v>2000000</v>
      </c>
      <c s="14">
        <v>2000000</v>
      </c>
      <c s="14">
        <v>2000000</v>
      </c>
      <c s="14"/>
      <c s="14"/>
      <c s="14"/>
      <c s="6">
        <f t="shared" si="5"/>
        <v>0</v>
      </c>
      <c s="14"/>
      <c s="14">
        <v>2000000</v>
      </c>
      <c s="14"/>
      <c s="14">
        <v>-84448</v>
      </c>
      <c s="6">
        <f t="shared" si="6"/>
        <v>-84448</v>
      </c>
      <c s="14">
        <v>55744</v>
      </c>
      <c s="23">
        <v>46514</v>
      </c>
      <c s="17">
        <v>1</v>
      </c>
      <c s="17" t="s">
        <v>99</v>
      </c>
      <c s="17"/>
      <c s="8"/>
      <c s="3" t="s">
        <v>8</v>
      </c>
      <c s="3" t="s">
        <v>159</v>
      </c>
      <c s="3" t="s">
        <v>8</v>
      </c>
      <c s="3" t="s">
        <v>8</v>
      </c>
      <c s="17" t="s">
        <v>1200</v>
      </c>
      <c s="26" t="str">
        <f t="shared" si="7"/>
        <v xml:space="preserve">1.F </v>
      </c>
    </row>
    <row>
      <c r="B59" s="3" t="s">
        <v>1401</v>
      </c>
      <c s="3" t="s">
        <v>559</v>
      </c>
      <c s="9" t="s">
        <v>560</v>
      </c>
      <c s="17"/>
      <c s="23">
        <v>45531</v>
      </c>
      <c s="3" t="s">
        <v>1337</v>
      </c>
      <c s="8"/>
      <c s="14">
        <v>9818064</v>
      </c>
      <c s="14">
        <v>10000000</v>
      </c>
      <c s="14">
        <v>10000000</v>
      </c>
      <c s="14">
        <v>10000000</v>
      </c>
      <c s="14"/>
      <c s="14"/>
      <c s="14"/>
      <c s="6">
        <f t="shared" si="5"/>
        <v>0</v>
      </c>
      <c s="14"/>
      <c s="14">
        <v>10000000</v>
      </c>
      <c s="14"/>
      <c s="14">
        <v>-181936</v>
      </c>
      <c s="6">
        <f t="shared" si="6"/>
        <v>-181936</v>
      </c>
      <c s="14">
        <v>394567</v>
      </c>
      <c s="23">
        <v>50555</v>
      </c>
      <c s="17">
        <v>1</v>
      </c>
      <c s="17" t="s">
        <v>99</v>
      </c>
      <c s="17"/>
      <c s="8"/>
      <c s="3" t="s">
        <v>8</v>
      </c>
      <c s="3" t="s">
        <v>159</v>
      </c>
      <c s="3" t="s">
        <v>8</v>
      </c>
      <c s="3" t="s">
        <v>8</v>
      </c>
      <c s="17" t="s">
        <v>1200</v>
      </c>
      <c s="26" t="str">
        <f t="shared" si="7"/>
        <v xml:space="preserve">1.F </v>
      </c>
    </row>
    <row>
      <c r="B60" s="3" t="s">
        <v>225</v>
      </c>
      <c s="3" t="s">
        <v>953</v>
      </c>
      <c s="9" t="s">
        <v>1338</v>
      </c>
      <c s="17"/>
      <c s="23">
        <v>45534</v>
      </c>
      <c s="3" t="s">
        <v>267</v>
      </c>
      <c s="8"/>
      <c s="14">
        <v>5000000</v>
      </c>
      <c s="14">
        <v>5000000</v>
      </c>
      <c s="14">
        <v>4979600</v>
      </c>
      <c s="14">
        <v>4997178</v>
      </c>
      <c s="14"/>
      <c s="14">
        <v>2822</v>
      </c>
      <c s="14"/>
      <c s="6">
        <f t="shared" si="5"/>
        <v>2822</v>
      </c>
      <c s="14"/>
      <c s="14">
        <v>5000000</v>
      </c>
      <c s="14"/>
      <c s="14"/>
      <c s="6">
        <f t="shared" si="6"/>
        <v>0</v>
      </c>
      <c s="14">
        <v>87500</v>
      </c>
      <c s="23">
        <v>45534</v>
      </c>
      <c s="17">
        <v>1</v>
      </c>
      <c s="17" t="s">
        <v>499</v>
      </c>
      <c s="17" t="s">
        <v>86</v>
      </c>
      <c s="8"/>
      <c s="3" t="s">
        <v>8</v>
      </c>
      <c s="3" t="s">
        <v>1550</v>
      </c>
      <c s="3" t="s">
        <v>8</v>
      </c>
      <c s="3" t="s">
        <v>8</v>
      </c>
      <c s="17" t="s">
        <v>1200</v>
      </c>
      <c s="26" t="str">
        <f t="shared" si="7"/>
        <v>1.G FE</v>
      </c>
    </row>
    <row>
      <c r="B61" s="3" t="s">
        <v>625</v>
      </c>
      <c s="3" t="s">
        <v>561</v>
      </c>
      <c s="9" t="s">
        <v>55</v>
      </c>
      <c s="17"/>
      <c s="23">
        <v>45493</v>
      </c>
      <c s="3" t="s">
        <v>947</v>
      </c>
      <c s="8"/>
      <c s="14">
        <v>7125</v>
      </c>
      <c s="14">
        <v>7125</v>
      </c>
      <c s="14">
        <v>7170</v>
      </c>
      <c s="14">
        <v>7147</v>
      </c>
      <c s="14"/>
      <c s="14">
        <v>-22</v>
      </c>
      <c s="14"/>
      <c s="6">
        <f t="shared" si="5"/>
        <v>-22</v>
      </c>
      <c s="14"/>
      <c s="14">
        <v>7125</v>
      </c>
      <c s="14"/>
      <c s="14"/>
      <c s="6">
        <f t="shared" si="6"/>
        <v>0</v>
      </c>
      <c s="14">
        <v>202</v>
      </c>
      <c s="23">
        <v>54989</v>
      </c>
      <c s="17">
        <v>2</v>
      </c>
      <c s="17" t="s">
        <v>412</v>
      </c>
      <c s="17" t="s">
        <v>86</v>
      </c>
      <c s="8"/>
      <c s="3" t="s">
        <v>8</v>
      </c>
      <c s="9" t="s">
        <v>954</v>
      </c>
      <c s="3" t="s">
        <v>305</v>
      </c>
      <c s="3" t="s">
        <v>8</v>
      </c>
      <c s="17" t="s">
        <v>1200</v>
      </c>
      <c s="26" t="str">
        <f t="shared" si="7"/>
        <v>2.C FE</v>
      </c>
    </row>
    <row>
      <c r="B62" s="3" t="s">
        <v>1092</v>
      </c>
      <c s="3" t="s">
        <v>455</v>
      </c>
      <c s="9" t="s">
        <v>562</v>
      </c>
      <c s="17"/>
      <c s="23">
        <v>45493</v>
      </c>
      <c s="3" t="s">
        <v>947</v>
      </c>
      <c s="8"/>
      <c s="14">
        <v>6250</v>
      </c>
      <c s="14">
        <v>6250</v>
      </c>
      <c s="14">
        <v>6250</v>
      </c>
      <c s="14">
        <v>6250</v>
      </c>
      <c s="14"/>
      <c s="14"/>
      <c s="14"/>
      <c s="6">
        <f t="shared" si="5"/>
        <v>0</v>
      </c>
      <c s="14"/>
      <c s="14">
        <v>6250</v>
      </c>
      <c s="14"/>
      <c s="14"/>
      <c s="6">
        <f t="shared" si="6"/>
        <v>0</v>
      </c>
      <c s="14">
        <v>152</v>
      </c>
      <c s="23">
        <v>55173</v>
      </c>
      <c s="17">
        <v>2</v>
      </c>
      <c s="17" t="s">
        <v>412</v>
      </c>
      <c s="17" t="s">
        <v>86</v>
      </c>
      <c s="8"/>
      <c s="3" t="s">
        <v>8</v>
      </c>
      <c s="9" t="s">
        <v>954</v>
      </c>
      <c s="3" t="s">
        <v>305</v>
      </c>
      <c s="3" t="s">
        <v>8</v>
      </c>
      <c s="17" t="s">
        <v>1200</v>
      </c>
      <c s="26" t="str">
        <f t="shared" si="7"/>
        <v>2.C FE</v>
      </c>
    </row>
    <row>
      <c r="B63" s="3" t="s">
        <v>1502</v>
      </c>
      <c s="3" t="s">
        <v>955</v>
      </c>
      <c s="9" t="s">
        <v>563</v>
      </c>
      <c s="17"/>
      <c s="23">
        <v>45493</v>
      </c>
      <c s="3" t="s">
        <v>947</v>
      </c>
      <c s="8"/>
      <c s="14">
        <v>10000</v>
      </c>
      <c s="14">
        <v>10000</v>
      </c>
      <c s="14">
        <v>10000</v>
      </c>
      <c s="14">
        <v>10000</v>
      </c>
      <c s="14"/>
      <c s="14"/>
      <c s="14"/>
      <c s="6">
        <f t="shared" si="5"/>
        <v>0</v>
      </c>
      <c s="14"/>
      <c s="14">
        <v>10000</v>
      </c>
      <c s="14"/>
      <c s="14"/>
      <c s="6">
        <f t="shared" si="6"/>
        <v>0</v>
      </c>
      <c s="14">
        <v>554</v>
      </c>
      <c s="23">
        <v>55812</v>
      </c>
      <c s="17">
        <v>2</v>
      </c>
      <c s="17" t="s">
        <v>412</v>
      </c>
      <c s="17" t="s">
        <v>86</v>
      </c>
      <c s="8"/>
      <c s="3" t="s">
        <v>8</v>
      </c>
      <c s="9" t="s">
        <v>954</v>
      </c>
      <c s="3" t="s">
        <v>305</v>
      </c>
      <c s="3" t="s">
        <v>8</v>
      </c>
      <c s="17" t="s">
        <v>1200</v>
      </c>
      <c s="26" t="str">
        <f t="shared" si="7"/>
        <v>2.C FE</v>
      </c>
    </row>
    <row>
      <c r="B64" s="3" t="s">
        <v>332</v>
      </c>
      <c s="3" t="s">
        <v>1339</v>
      </c>
      <c s="9" t="s">
        <v>56</v>
      </c>
      <c s="17"/>
      <c s="23">
        <v>45560</v>
      </c>
      <c s="3" t="s">
        <v>1496</v>
      </c>
      <c s="8"/>
      <c s="14">
        <v>4698890</v>
      </c>
      <c s="14">
        <v>4750000</v>
      </c>
      <c s="14">
        <v>4743160</v>
      </c>
      <c s="14">
        <v>4743961</v>
      </c>
      <c s="14"/>
      <c s="14">
        <v>430</v>
      </c>
      <c s="14"/>
      <c s="6">
        <f t="shared" si="5"/>
        <v>430</v>
      </c>
      <c s="14"/>
      <c s="14">
        <v>4744390</v>
      </c>
      <c s="14"/>
      <c s="14">
        <v>-45500</v>
      </c>
      <c s="6">
        <f t="shared" si="6"/>
        <v>-45500</v>
      </c>
      <c s="14">
        <v>238094</v>
      </c>
      <c s="23">
        <v>48441</v>
      </c>
      <c s="17">
        <v>2</v>
      </c>
      <c s="17" t="s">
        <v>10</v>
      </c>
      <c s="17" t="s">
        <v>86</v>
      </c>
      <c s="8"/>
      <c s="3" t="s">
        <v>8</v>
      </c>
      <c s="3" t="s">
        <v>1256</v>
      </c>
      <c s="3" t="s">
        <v>8</v>
      </c>
      <c s="3" t="s">
        <v>8</v>
      </c>
      <c s="17" t="s">
        <v>1200</v>
      </c>
      <c s="26" t="str">
        <f t="shared" si="7"/>
        <v>2.B FE</v>
      </c>
    </row>
    <row>
      <c r="B65" s="3" t="s">
        <v>716</v>
      </c>
      <c s="3" t="s">
        <v>1340</v>
      </c>
      <c s="9" t="s">
        <v>1441</v>
      </c>
      <c s="17"/>
      <c s="23">
        <v>45531</v>
      </c>
      <c s="3" t="s">
        <v>1337</v>
      </c>
      <c s="8"/>
      <c s="14">
        <v>11540915</v>
      </c>
      <c s="14">
        <v>14000000</v>
      </c>
      <c s="14">
        <v>14000000</v>
      </c>
      <c s="14">
        <v>14000000</v>
      </c>
      <c s="14"/>
      <c s="14"/>
      <c s="14"/>
      <c s="6">
        <f t="shared" si="5"/>
        <v>0</v>
      </c>
      <c s="14"/>
      <c s="14">
        <v>14000000</v>
      </c>
      <c s="14"/>
      <c s="14">
        <v>-2459085</v>
      </c>
      <c s="6">
        <f t="shared" si="6"/>
        <v>-2459085</v>
      </c>
      <c s="14">
        <v>267501</v>
      </c>
      <c s="23">
        <v>48122</v>
      </c>
      <c s="17">
        <v>1</v>
      </c>
      <c s="17" t="s">
        <v>99</v>
      </c>
      <c s="17"/>
      <c s="8"/>
      <c s="3" t="s">
        <v>8</v>
      </c>
      <c s="9" t="s">
        <v>275</v>
      </c>
      <c s="9" t="s">
        <v>275</v>
      </c>
      <c s="3" t="s">
        <v>8</v>
      </c>
      <c s="17" t="s">
        <v>1200</v>
      </c>
      <c s="26" t="str">
        <f t="shared" si="7"/>
        <v xml:space="preserve">1.F </v>
      </c>
    </row>
    <row>
      <c r="B66" s="3" t="s">
        <v>1093</v>
      </c>
      <c s="3" t="s">
        <v>276</v>
      </c>
      <c s="9" t="s">
        <v>1551</v>
      </c>
      <c s="17"/>
      <c s="23">
        <v>45519</v>
      </c>
      <c s="3" t="s">
        <v>761</v>
      </c>
      <c s="8"/>
      <c s="14">
        <v>170417</v>
      </c>
      <c s="14">
        <v>170417</v>
      </c>
      <c s="14">
        <v>170417</v>
      </c>
      <c s="14">
        <v>170417</v>
      </c>
      <c s="14"/>
      <c s="14"/>
      <c s="14"/>
      <c s="6">
        <f t="shared" si="5"/>
        <v>0</v>
      </c>
      <c s="14"/>
      <c s="14">
        <v>170417</v>
      </c>
      <c s="14"/>
      <c s="14"/>
      <c s="6">
        <f t="shared" si="6"/>
        <v>0</v>
      </c>
      <c s="14">
        <v>4976</v>
      </c>
      <c s="23">
        <v>50632</v>
      </c>
      <c s="17">
        <v>2</v>
      </c>
      <c s="17" t="s">
        <v>10</v>
      </c>
      <c s="17" t="s">
        <v>869</v>
      </c>
      <c s="8"/>
      <c s="3" t="s">
        <v>8</v>
      </c>
      <c s="9" t="s">
        <v>1341</v>
      </c>
      <c s="3" t="s">
        <v>8</v>
      </c>
      <c s="3" t="s">
        <v>8</v>
      </c>
      <c s="17" t="s">
        <v>1200</v>
      </c>
      <c s="26" t="str">
        <f t="shared" si="7"/>
        <v>2.B PL</v>
      </c>
    </row>
    <row>
      <c r="B67" s="3" t="s">
        <v>1504</v>
      </c>
      <c s="3" t="s">
        <v>1257</v>
      </c>
      <c s="9" t="s">
        <v>57</v>
      </c>
      <c s="17"/>
      <c s="23">
        <v>45550</v>
      </c>
      <c s="3" t="s">
        <v>947</v>
      </c>
      <c s="8"/>
      <c s="14">
        <v>5136070</v>
      </c>
      <c s="14">
        <v>5136070</v>
      </c>
      <c s="14">
        <v>5135204</v>
      </c>
      <c s="14">
        <v>5135773</v>
      </c>
      <c s="14"/>
      <c s="14">
        <v>296</v>
      </c>
      <c s="14"/>
      <c s="6">
        <f t="shared" si="5"/>
        <v>296</v>
      </c>
      <c s="14"/>
      <c s="14">
        <v>5136070</v>
      </c>
      <c s="14"/>
      <c s="14"/>
      <c s="6">
        <f t="shared" si="6"/>
        <v>0</v>
      </c>
      <c s="14">
        <v>161016</v>
      </c>
      <c s="23">
        <v>45945</v>
      </c>
      <c s="17">
        <v>1</v>
      </c>
      <c s="17" t="s">
        <v>10</v>
      </c>
      <c s="17" t="s">
        <v>86</v>
      </c>
      <c s="8"/>
      <c s="3" t="s">
        <v>8</v>
      </c>
      <c s="9" t="s">
        <v>956</v>
      </c>
      <c s="9" t="s">
        <v>1149</v>
      </c>
      <c s="3" t="s">
        <v>8</v>
      </c>
      <c s="17" t="s">
        <v>1200</v>
      </c>
      <c s="26" t="str">
        <f t="shared" si="7"/>
        <v>1.B FE</v>
      </c>
    </row>
    <row>
      <c r="B68" s="3" t="s">
        <v>627</v>
      </c>
      <c s="3" t="s">
        <v>1034</v>
      </c>
      <c s="9" t="s">
        <v>654</v>
      </c>
      <c s="17"/>
      <c s="23">
        <v>45555</v>
      </c>
      <c s="3" t="s">
        <v>947</v>
      </c>
      <c s="8"/>
      <c s="14">
        <v>87255</v>
      </c>
      <c s="14">
        <v>87255</v>
      </c>
      <c s="14">
        <v>87213</v>
      </c>
      <c s="14">
        <v>87224</v>
      </c>
      <c s="14"/>
      <c s="14">
        <v>31</v>
      </c>
      <c s="14"/>
      <c s="6">
        <f t="shared" si="5"/>
        <v>31</v>
      </c>
      <c s="14"/>
      <c s="14">
        <v>87255</v>
      </c>
      <c s="14"/>
      <c s="14"/>
      <c s="6">
        <f t="shared" si="6"/>
        <v>0</v>
      </c>
      <c s="14">
        <v>1679</v>
      </c>
      <c s="23">
        <v>55569</v>
      </c>
      <c s="17">
        <v>1</v>
      </c>
      <c s="17" t="s">
        <v>99</v>
      </c>
      <c s="17" t="s">
        <v>86</v>
      </c>
      <c s="8"/>
      <c s="3" t="s">
        <v>8</v>
      </c>
      <c s="3" t="s">
        <v>1258</v>
      </c>
      <c s="3" t="s">
        <v>305</v>
      </c>
      <c s="3" t="s">
        <v>8</v>
      </c>
      <c s="17" t="s">
        <v>1200</v>
      </c>
      <c s="26" t="str">
        <f t="shared" si="7"/>
        <v>1.F FE</v>
      </c>
    </row>
    <row>
      <c r="B69" s="3" t="s">
        <v>1004</v>
      </c>
      <c s="3" t="s">
        <v>1342</v>
      </c>
      <c s="9" t="s">
        <v>1035</v>
      </c>
      <c s="17"/>
      <c s="23">
        <v>45555</v>
      </c>
      <c s="3" t="s">
        <v>947</v>
      </c>
      <c s="8"/>
      <c s="14">
        <v>5000000</v>
      </c>
      <c s="14">
        <v>5000000</v>
      </c>
      <c s="14">
        <v>4999854</v>
      </c>
      <c s="14">
        <v>4999949</v>
      </c>
      <c s="14"/>
      <c s="14">
        <v>51</v>
      </c>
      <c s="14"/>
      <c s="6">
        <f t="shared" si="5"/>
        <v>51</v>
      </c>
      <c s="14"/>
      <c s="14">
        <v>5000000</v>
      </c>
      <c s="14"/>
      <c s="14"/>
      <c s="6">
        <f t="shared" si="6"/>
        <v>0</v>
      </c>
      <c s="14">
        <v>150750</v>
      </c>
      <c s="23">
        <v>46162</v>
      </c>
      <c s="17">
        <v>1</v>
      </c>
      <c s="17" t="s">
        <v>10</v>
      </c>
      <c s="17" t="s">
        <v>86</v>
      </c>
      <c s="8"/>
      <c s="3" t="s">
        <v>8</v>
      </c>
      <c s="9" t="s">
        <v>1036</v>
      </c>
      <c s="9" t="s">
        <v>1036</v>
      </c>
      <c s="3" t="s">
        <v>8</v>
      </c>
      <c s="17" t="s">
        <v>1200</v>
      </c>
      <c s="26" t="str">
        <f t="shared" si="7"/>
        <v>1.B FE</v>
      </c>
    </row>
    <row>
      <c r="B70" s="3" t="s">
        <v>1506</v>
      </c>
      <c s="3" t="s">
        <v>957</v>
      </c>
      <c s="9" t="s">
        <v>160</v>
      </c>
      <c s="17"/>
      <c s="23">
        <v>45555</v>
      </c>
      <c s="3" t="s">
        <v>947</v>
      </c>
      <c s="8"/>
      <c s="14">
        <v>5000000</v>
      </c>
      <c s="14">
        <v>5000000</v>
      </c>
      <c s="14">
        <v>4999303</v>
      </c>
      <c s="14">
        <v>4999751</v>
      </c>
      <c s="14"/>
      <c s="14">
        <v>249</v>
      </c>
      <c s="14"/>
      <c s="6">
        <f t="shared" si="5"/>
        <v>249</v>
      </c>
      <c s="14"/>
      <c s="14">
        <v>5000000</v>
      </c>
      <c s="14"/>
      <c s="14"/>
      <c s="6">
        <f t="shared" si="6"/>
        <v>0</v>
      </c>
      <c s="14">
        <v>162375</v>
      </c>
      <c s="23">
        <v>46162</v>
      </c>
      <c s="17">
        <v>1</v>
      </c>
      <c s="17" t="s">
        <v>806</v>
      </c>
      <c s="17" t="s">
        <v>86</v>
      </c>
      <c s="8"/>
      <c s="3" t="s">
        <v>8</v>
      </c>
      <c s="9" t="s">
        <v>1036</v>
      </c>
      <c s="9" t="s">
        <v>1036</v>
      </c>
      <c s="3" t="s">
        <v>8</v>
      </c>
      <c s="17" t="s">
        <v>1200</v>
      </c>
      <c s="26" t="str">
        <f t="shared" si="7"/>
        <v>1.D FE</v>
      </c>
    </row>
    <row>
      <c r="B71" s="3" t="s">
        <v>334</v>
      </c>
      <c s="3" t="s">
        <v>372</v>
      </c>
      <c s="9" t="s">
        <v>1442</v>
      </c>
      <c s="17"/>
      <c s="23">
        <v>45544</v>
      </c>
      <c s="3" t="s">
        <v>947</v>
      </c>
      <c s="8"/>
      <c s="14">
        <v>72088</v>
      </c>
      <c s="14">
        <v>72088</v>
      </c>
      <c s="14">
        <v>72077</v>
      </c>
      <c s="14">
        <v>72083</v>
      </c>
      <c s="14"/>
      <c s="14">
        <v>5</v>
      </c>
      <c s="14"/>
      <c s="6">
        <f t="shared" si="5"/>
        <v>5</v>
      </c>
      <c s="14"/>
      <c s="14">
        <v>72088</v>
      </c>
      <c s="14"/>
      <c s="14"/>
      <c s="6">
        <f t="shared" si="6"/>
        <v>0</v>
      </c>
      <c s="14">
        <v>669</v>
      </c>
      <c s="23">
        <v>51052</v>
      </c>
      <c s="17">
        <v>1</v>
      </c>
      <c s="17" t="s">
        <v>1199</v>
      </c>
      <c s="17" t="s">
        <v>86</v>
      </c>
      <c s="8"/>
      <c s="3" t="s">
        <v>8</v>
      </c>
      <c s="9" t="s">
        <v>161</v>
      </c>
      <c s="3" t="s">
        <v>305</v>
      </c>
      <c s="3" t="s">
        <v>8</v>
      </c>
      <c s="17" t="s">
        <v>1200</v>
      </c>
      <c s="26" t="str">
        <f t="shared" si="7"/>
        <v>1.A FE</v>
      </c>
    </row>
    <row>
      <c r="B72" s="3" t="s">
        <v>722</v>
      </c>
      <c s="3" t="s">
        <v>373</v>
      </c>
      <c s="9" t="s">
        <v>1343</v>
      </c>
      <c s="17"/>
      <c s="23">
        <v>45544</v>
      </c>
      <c s="3" t="s">
        <v>947</v>
      </c>
      <c s="8"/>
      <c s="14">
        <v>42719</v>
      </c>
      <c s="14">
        <v>42719</v>
      </c>
      <c s="14">
        <v>42708</v>
      </c>
      <c s="14">
        <v>42714</v>
      </c>
      <c s="14"/>
      <c s="14">
        <v>5</v>
      </c>
      <c s="14"/>
      <c s="6">
        <f t="shared" si="5"/>
        <v>5</v>
      </c>
      <c s="14"/>
      <c s="14">
        <v>42719</v>
      </c>
      <c s="14"/>
      <c s="14"/>
      <c s="6">
        <f t="shared" si="6"/>
        <v>0</v>
      </c>
      <c s="14">
        <v>636</v>
      </c>
      <c s="23">
        <v>51052</v>
      </c>
      <c s="17">
        <v>1</v>
      </c>
      <c s="17" t="s">
        <v>99</v>
      </c>
      <c s="17" t="s">
        <v>86</v>
      </c>
      <c s="8"/>
      <c s="3" t="s">
        <v>8</v>
      </c>
      <c s="9" t="s">
        <v>161</v>
      </c>
      <c s="3" t="s">
        <v>305</v>
      </c>
      <c s="3" t="s">
        <v>8</v>
      </c>
      <c s="17" t="s">
        <v>1200</v>
      </c>
      <c s="26" t="str">
        <f t="shared" si="7"/>
        <v>1.F FE</v>
      </c>
    </row>
    <row>
      <c r="B73" s="3" t="s">
        <v>1097</v>
      </c>
      <c s="3" t="s">
        <v>1150</v>
      </c>
      <c s="9" t="s">
        <v>1344</v>
      </c>
      <c s="17"/>
      <c s="23">
        <v>45560</v>
      </c>
      <c s="3" t="s">
        <v>947</v>
      </c>
      <c s="8"/>
      <c s="14">
        <v>413257</v>
      </c>
      <c s="14">
        <v>413257</v>
      </c>
      <c s="14">
        <v>413181</v>
      </c>
      <c s="14">
        <v>413202</v>
      </c>
      <c s="14"/>
      <c s="14">
        <v>55</v>
      </c>
      <c s="14"/>
      <c s="6">
        <f t="shared" si="5"/>
        <v>55</v>
      </c>
      <c s="14"/>
      <c s="14">
        <v>413257</v>
      </c>
      <c s="14"/>
      <c s="14"/>
      <c s="6">
        <f t="shared" si="6"/>
        <v>0</v>
      </c>
      <c s="14">
        <v>11823</v>
      </c>
      <c s="23">
        <v>50065</v>
      </c>
      <c s="17">
        <v>1</v>
      </c>
      <c s="17" t="s">
        <v>1199</v>
      </c>
      <c s="17" t="s">
        <v>86</v>
      </c>
      <c s="8"/>
      <c s="3" t="s">
        <v>8</v>
      </c>
      <c s="9" t="s">
        <v>1443</v>
      </c>
      <c s="3" t="s">
        <v>305</v>
      </c>
      <c s="3" t="s">
        <v>8</v>
      </c>
      <c s="17" t="s">
        <v>1200</v>
      </c>
      <c s="26" t="str">
        <f t="shared" si="7"/>
        <v>1.A FE</v>
      </c>
    </row>
    <row>
      <c r="B74" s="3" t="s">
        <v>1507</v>
      </c>
      <c s="3" t="s">
        <v>456</v>
      </c>
      <c s="9" t="s">
        <v>374</v>
      </c>
      <c s="17"/>
      <c s="23">
        <v>45560</v>
      </c>
      <c s="3" t="s">
        <v>947</v>
      </c>
      <c s="8"/>
      <c s="14">
        <v>258285</v>
      </c>
      <c s="14">
        <v>258285</v>
      </c>
      <c s="14">
        <v>258227</v>
      </c>
      <c s="14">
        <v>258242</v>
      </c>
      <c s="14"/>
      <c s="14">
        <v>43</v>
      </c>
      <c s="14"/>
      <c s="6">
        <f t="shared" si="5"/>
        <v>43</v>
      </c>
      <c s="14"/>
      <c s="14">
        <v>258285</v>
      </c>
      <c s="14"/>
      <c s="14"/>
      <c s="6">
        <f t="shared" si="6"/>
        <v>0</v>
      </c>
      <c s="14">
        <v>8146</v>
      </c>
      <c s="23">
        <v>50065</v>
      </c>
      <c s="17">
        <v>1</v>
      </c>
      <c s="17" t="s">
        <v>99</v>
      </c>
      <c s="17" t="s">
        <v>86</v>
      </c>
      <c s="8"/>
      <c s="3" t="s">
        <v>8</v>
      </c>
      <c s="9" t="s">
        <v>1443</v>
      </c>
      <c s="3" t="s">
        <v>305</v>
      </c>
      <c s="3" t="s">
        <v>8</v>
      </c>
      <c s="17" t="s">
        <v>1200</v>
      </c>
      <c s="26" t="str">
        <f t="shared" si="7"/>
        <v>1.F FE</v>
      </c>
    </row>
    <row>
      <c r="B75" s="3" t="s">
        <v>335</v>
      </c>
      <c s="3" t="s">
        <v>277</v>
      </c>
      <c s="9" t="s">
        <v>375</v>
      </c>
      <c s="17"/>
      <c s="23">
        <v>45560</v>
      </c>
      <c s="3" t="s">
        <v>947</v>
      </c>
      <c s="8"/>
      <c s="14">
        <v>82816</v>
      </c>
      <c s="14">
        <v>82816</v>
      </c>
      <c s="14">
        <v>82814</v>
      </c>
      <c s="14">
        <v>82812</v>
      </c>
      <c s="14"/>
      <c s="14">
        <v>4</v>
      </c>
      <c s="14"/>
      <c s="6">
        <f t="shared" si="5"/>
        <v>4</v>
      </c>
      <c s="14"/>
      <c s="14">
        <v>82816</v>
      </c>
      <c s="14"/>
      <c s="14"/>
      <c s="6">
        <f t="shared" si="6"/>
        <v>0</v>
      </c>
      <c s="14">
        <v>1950</v>
      </c>
      <c s="23">
        <v>48269</v>
      </c>
      <c s="17">
        <v>1</v>
      </c>
      <c s="17" t="s">
        <v>1199</v>
      </c>
      <c s="17" t="s">
        <v>86</v>
      </c>
      <c s="8"/>
      <c s="3" t="s">
        <v>8</v>
      </c>
      <c s="9" t="s">
        <v>1443</v>
      </c>
      <c s="3" t="s">
        <v>305</v>
      </c>
      <c s="3" t="s">
        <v>8</v>
      </c>
      <c s="17" t="s">
        <v>1200</v>
      </c>
      <c s="26" t="str">
        <f t="shared" si="7"/>
        <v>1.A FE</v>
      </c>
    </row>
    <row>
      <c r="B76" s="3" t="s">
        <v>725</v>
      </c>
      <c s="3" t="s">
        <v>1151</v>
      </c>
      <c s="9" t="s">
        <v>376</v>
      </c>
      <c s="17"/>
      <c s="23">
        <v>45560</v>
      </c>
      <c s="3" t="s">
        <v>947</v>
      </c>
      <c s="8"/>
      <c s="14">
        <v>99379</v>
      </c>
      <c s="14">
        <v>99379</v>
      </c>
      <c s="14">
        <v>100213</v>
      </c>
      <c s="14">
        <v>99572</v>
      </c>
      <c s="14"/>
      <c s="14">
        <v>-193</v>
      </c>
      <c s="14"/>
      <c s="6">
        <f t="shared" si="5"/>
        <v>-193</v>
      </c>
      <c s="14"/>
      <c s="14">
        <v>99379</v>
      </c>
      <c s="14"/>
      <c s="14"/>
      <c s="6">
        <f t="shared" si="6"/>
        <v>0</v>
      </c>
      <c s="14">
        <v>2445</v>
      </c>
      <c s="23">
        <v>48269</v>
      </c>
      <c s="17">
        <v>1</v>
      </c>
      <c s="17" t="s">
        <v>99</v>
      </c>
      <c s="17" t="s">
        <v>86</v>
      </c>
      <c s="8"/>
      <c s="3" t="s">
        <v>8</v>
      </c>
      <c s="9" t="s">
        <v>1443</v>
      </c>
      <c s="3" t="s">
        <v>305</v>
      </c>
      <c s="3" t="s">
        <v>8</v>
      </c>
      <c s="17" t="s">
        <v>1200</v>
      </c>
      <c s="26" t="str">
        <f t="shared" si="7"/>
        <v>1.F FE</v>
      </c>
    </row>
    <row>
      <c r="B77" s="3" t="s">
        <v>1101</v>
      </c>
      <c s="3" t="s">
        <v>1152</v>
      </c>
      <c s="9" t="s">
        <v>870</v>
      </c>
      <c s="17"/>
      <c s="23">
        <v>45560</v>
      </c>
      <c s="3" t="s">
        <v>947</v>
      </c>
      <c s="8"/>
      <c s="14">
        <v>137474</v>
      </c>
      <c s="14">
        <v>137474</v>
      </c>
      <c s="14">
        <v>140295</v>
      </c>
      <c s="14">
        <v>138357</v>
      </c>
      <c s="14"/>
      <c s="14">
        <v>-883</v>
      </c>
      <c s="14"/>
      <c s="6">
        <f t="shared" si="5"/>
        <v>-883</v>
      </c>
      <c s="14"/>
      <c s="14">
        <v>137474</v>
      </c>
      <c s="14"/>
      <c s="14"/>
      <c s="6">
        <f t="shared" si="6"/>
        <v>0</v>
      </c>
      <c s="14">
        <v>3657</v>
      </c>
      <c s="23">
        <v>48269</v>
      </c>
      <c s="17">
        <v>2</v>
      </c>
      <c s="17" t="s">
        <v>10</v>
      </c>
      <c s="17" t="s">
        <v>86</v>
      </c>
      <c s="8"/>
      <c s="3" t="s">
        <v>8</v>
      </c>
      <c s="9" t="s">
        <v>1443</v>
      </c>
      <c s="3" t="s">
        <v>305</v>
      </c>
      <c s="3" t="s">
        <v>8</v>
      </c>
      <c s="17" t="s">
        <v>1200</v>
      </c>
      <c s="26" t="str">
        <f t="shared" si="7"/>
        <v>2.B FE</v>
      </c>
    </row>
    <row>
      <c r="B78" s="3" t="s">
        <v>233</v>
      </c>
      <c s="3" t="s">
        <v>1444</v>
      </c>
      <c s="9" t="s">
        <v>871</v>
      </c>
      <c s="17"/>
      <c s="23">
        <v>45560</v>
      </c>
      <c s="3" t="s">
        <v>947</v>
      </c>
      <c s="8"/>
      <c s="14">
        <v>139127</v>
      </c>
      <c s="14">
        <v>139127</v>
      </c>
      <c s="14">
        <v>140072</v>
      </c>
      <c s="14">
        <v>139483</v>
      </c>
      <c s="14"/>
      <c s="14">
        <v>-357</v>
      </c>
      <c s="14"/>
      <c s="6">
        <f t="shared" si="5"/>
        <v>-357</v>
      </c>
      <c s="14"/>
      <c s="14">
        <v>139127</v>
      </c>
      <c s="14"/>
      <c s="14"/>
      <c s="6">
        <f t="shared" si="6"/>
        <v>0</v>
      </c>
      <c s="14">
        <v>2180</v>
      </c>
      <c s="23">
        <v>48785</v>
      </c>
      <c s="17">
        <v>1</v>
      </c>
      <c s="17" t="s">
        <v>1199</v>
      </c>
      <c s="17" t="s">
        <v>86</v>
      </c>
      <c s="8"/>
      <c s="3" t="s">
        <v>8</v>
      </c>
      <c s="3" t="s">
        <v>1445</v>
      </c>
      <c s="3" t="s">
        <v>305</v>
      </c>
      <c s="3" t="s">
        <v>8</v>
      </c>
      <c s="17" t="s">
        <v>1200</v>
      </c>
      <c s="26" t="str">
        <f t="shared" si="7"/>
        <v>1.A FE</v>
      </c>
    </row>
    <row>
      <c r="B79" s="3" t="s">
        <v>729</v>
      </c>
      <c s="3" t="s">
        <v>1446</v>
      </c>
      <c s="9" t="s">
        <v>1037</v>
      </c>
      <c s="17"/>
      <c s="23">
        <v>45560</v>
      </c>
      <c s="3" t="s">
        <v>947</v>
      </c>
      <c s="8"/>
      <c s="14">
        <v>69563</v>
      </c>
      <c s="14">
        <v>69563</v>
      </c>
      <c s="14">
        <v>69556</v>
      </c>
      <c s="14">
        <v>69559</v>
      </c>
      <c s="14"/>
      <c s="14">
        <v>4</v>
      </c>
      <c s="14"/>
      <c s="6">
        <f t="shared" si="5"/>
        <v>4</v>
      </c>
      <c s="14"/>
      <c s="14">
        <v>69563</v>
      </c>
      <c s="14"/>
      <c s="14"/>
      <c s="6">
        <f t="shared" si="6"/>
        <v>0</v>
      </c>
      <c s="14">
        <v>1183</v>
      </c>
      <c s="23">
        <v>48785</v>
      </c>
      <c s="17">
        <v>1</v>
      </c>
      <c s="17" t="s">
        <v>99</v>
      </c>
      <c s="17" t="s">
        <v>86</v>
      </c>
      <c s="8"/>
      <c s="3" t="s">
        <v>8</v>
      </c>
      <c s="3" t="s">
        <v>1445</v>
      </c>
      <c s="3" t="s">
        <v>305</v>
      </c>
      <c s="3" t="s">
        <v>8</v>
      </c>
      <c s="17" t="s">
        <v>1200</v>
      </c>
      <c s="26" t="str">
        <f t="shared" si="7"/>
        <v>1.F FE</v>
      </c>
    </row>
    <row>
      <c r="B80" s="3" t="s">
        <v>1104</v>
      </c>
      <c s="3" t="s">
        <v>1447</v>
      </c>
      <c s="9" t="s">
        <v>457</v>
      </c>
      <c s="17"/>
      <c s="23">
        <v>45560</v>
      </c>
      <c s="3" t="s">
        <v>947</v>
      </c>
      <c s="8"/>
      <c s="14">
        <v>52172</v>
      </c>
      <c s="14">
        <v>52172</v>
      </c>
      <c s="14">
        <v>52172</v>
      </c>
      <c s="14">
        <v>52171</v>
      </c>
      <c s="14"/>
      <c s="14">
        <v>2</v>
      </c>
      <c s="14"/>
      <c s="6">
        <f t="shared" si="5"/>
        <v>2</v>
      </c>
      <c s="14"/>
      <c s="14">
        <v>52172</v>
      </c>
      <c s="14"/>
      <c s="14"/>
      <c s="6">
        <f t="shared" si="6"/>
        <v>0</v>
      </c>
      <c s="14">
        <v>992</v>
      </c>
      <c s="23">
        <v>48785</v>
      </c>
      <c s="17">
        <v>2</v>
      </c>
      <c s="17" t="s">
        <v>10</v>
      </c>
      <c s="17" t="s">
        <v>86</v>
      </c>
      <c s="8"/>
      <c s="3" t="s">
        <v>8</v>
      </c>
      <c s="3" t="s">
        <v>1445</v>
      </c>
      <c s="3" t="s">
        <v>305</v>
      </c>
      <c s="3" t="s">
        <v>8</v>
      </c>
      <c s="17" t="s">
        <v>1200</v>
      </c>
      <c s="26" t="str">
        <f t="shared" si="7"/>
        <v>2.B FE</v>
      </c>
    </row>
    <row>
      <c r="B81" s="3" t="s">
        <v>1512</v>
      </c>
      <c s="3" t="s">
        <v>458</v>
      </c>
      <c s="9" t="s">
        <v>1552</v>
      </c>
      <c s="17"/>
      <c s="23">
        <v>45560</v>
      </c>
      <c s="3" t="s">
        <v>947</v>
      </c>
      <c s="8"/>
      <c s="14">
        <v>65462</v>
      </c>
      <c s="14">
        <v>65462</v>
      </c>
      <c s="14">
        <v>67507</v>
      </c>
      <c s="14">
        <v>66402</v>
      </c>
      <c s="14"/>
      <c s="14">
        <v>-941</v>
      </c>
      <c s="14"/>
      <c s="6">
        <f t="shared" si="5"/>
        <v>-941</v>
      </c>
      <c s="14"/>
      <c s="14">
        <v>65462</v>
      </c>
      <c s="14"/>
      <c s="14"/>
      <c s="6">
        <f t="shared" si="6"/>
        <v>0</v>
      </c>
      <c s="14">
        <v>1187</v>
      </c>
      <c s="23">
        <v>50826</v>
      </c>
      <c s="17">
        <v>1</v>
      </c>
      <c s="17" t="s">
        <v>1199</v>
      </c>
      <c s="17" t="s">
        <v>86</v>
      </c>
      <c s="8"/>
      <c s="3" t="s">
        <v>8</v>
      </c>
      <c s="9" t="s">
        <v>1443</v>
      </c>
      <c s="3" t="s">
        <v>305</v>
      </c>
      <c s="3" t="s">
        <v>8</v>
      </c>
      <c s="17" t="s">
        <v>1200</v>
      </c>
      <c s="26" t="str">
        <f t="shared" si="7"/>
        <v>1.A FE</v>
      </c>
    </row>
    <row>
      <c r="B82" s="3" t="s">
        <v>336</v>
      </c>
      <c s="3" t="s">
        <v>1448</v>
      </c>
      <c s="9" t="s">
        <v>655</v>
      </c>
      <c s="17"/>
      <c s="23">
        <v>45560</v>
      </c>
      <c s="9" t="s">
        <v>992</v>
      </c>
      <c s="8"/>
      <c s="14">
        <v>2437325</v>
      </c>
      <c s="14">
        <v>2500000</v>
      </c>
      <c s="14">
        <v>2502900</v>
      </c>
      <c s="14">
        <v>2502247</v>
      </c>
      <c s="14"/>
      <c s="14">
        <v>-286</v>
      </c>
      <c s="14"/>
      <c s="6">
        <f t="shared" si="5"/>
        <v>-286</v>
      </c>
      <c s="14"/>
      <c s="14">
        <v>2501960</v>
      </c>
      <c s="14"/>
      <c s="14">
        <v>-64635</v>
      </c>
      <c s="6">
        <f t="shared" si="6"/>
        <v>-64635</v>
      </c>
      <c s="14">
        <v>93271</v>
      </c>
      <c s="23">
        <v>47200</v>
      </c>
      <c s="17">
        <v>2</v>
      </c>
      <c s="17" t="s">
        <v>10</v>
      </c>
      <c s="17" t="s">
        <v>86</v>
      </c>
      <c s="8"/>
      <c s="3" t="s">
        <v>1449</v>
      </c>
      <c s="3" t="s">
        <v>1259</v>
      </c>
      <c s="3" t="s">
        <v>8</v>
      </c>
      <c s="3" t="s">
        <v>8</v>
      </c>
      <c s="17" t="s">
        <v>1200</v>
      </c>
      <c s="26" t="str">
        <f t="shared" si="7"/>
        <v>2.B FE</v>
      </c>
    </row>
    <row>
      <c r="B83" s="3" t="s">
        <v>730</v>
      </c>
      <c s="3" t="s">
        <v>656</v>
      </c>
      <c s="9" t="s">
        <v>872</v>
      </c>
      <c s="17"/>
      <c s="23">
        <v>45529</v>
      </c>
      <c s="3" t="s">
        <v>947</v>
      </c>
      <c s="8"/>
      <c s="14">
        <v>15000</v>
      </c>
      <c s="14">
        <v>15000</v>
      </c>
      <c s="14">
        <v>15000</v>
      </c>
      <c s="14">
        <v>15000</v>
      </c>
      <c s="14"/>
      <c s="14"/>
      <c s="14"/>
      <c s="6">
        <f t="shared" si="5"/>
        <v>0</v>
      </c>
      <c s="14"/>
      <c s="14">
        <v>15000</v>
      </c>
      <c s="14"/>
      <c s="14"/>
      <c s="6">
        <f t="shared" si="6"/>
        <v>0</v>
      </c>
      <c s="14">
        <v>465</v>
      </c>
      <c s="23">
        <v>55575</v>
      </c>
      <c s="17">
        <v>2</v>
      </c>
      <c s="17" t="s">
        <v>10</v>
      </c>
      <c s="17" t="s">
        <v>86</v>
      </c>
      <c s="8"/>
      <c s="3" t="s">
        <v>8</v>
      </c>
      <c s="9" t="s">
        <v>459</v>
      </c>
      <c s="3" t="s">
        <v>305</v>
      </c>
      <c s="3" t="s">
        <v>8</v>
      </c>
      <c s="17" t="s">
        <v>1200</v>
      </c>
      <c s="26" t="str">
        <f t="shared" si="7"/>
        <v>2.B FE</v>
      </c>
    </row>
    <row>
      <c r="B84" s="3" t="s">
        <v>1107</v>
      </c>
      <c s="3" t="s">
        <v>565</v>
      </c>
      <c s="9" t="s">
        <v>1153</v>
      </c>
      <c s="17"/>
      <c s="23">
        <v>45536</v>
      </c>
      <c s="3" t="s">
        <v>267</v>
      </c>
      <c s="8"/>
      <c s="14">
        <v>3500000</v>
      </c>
      <c s="14">
        <v>3500000</v>
      </c>
      <c s="14">
        <v>3471860</v>
      </c>
      <c s="14">
        <v>3496272</v>
      </c>
      <c s="14"/>
      <c s="14">
        <v>3728</v>
      </c>
      <c s="14"/>
      <c s="6">
        <f t="shared" si="5"/>
        <v>3728</v>
      </c>
      <c s="14"/>
      <c s="14">
        <v>3500000</v>
      </c>
      <c s="14"/>
      <c s="14"/>
      <c s="6">
        <f t="shared" si="6"/>
        <v>0</v>
      </c>
      <c s="14">
        <v>113750</v>
      </c>
      <c s="23">
        <v>45536</v>
      </c>
      <c s="17">
        <v>2</v>
      </c>
      <c s="17" t="s">
        <v>10</v>
      </c>
      <c s="17" t="s">
        <v>86</v>
      </c>
      <c s="8"/>
      <c s="3" t="s">
        <v>714</v>
      </c>
      <c s="3" t="s">
        <v>224</v>
      </c>
      <c s="9" t="s">
        <v>1225</v>
      </c>
      <c s="3" t="s">
        <v>8</v>
      </c>
      <c s="17" t="s">
        <v>1200</v>
      </c>
      <c s="26" t="str">
        <f t="shared" si="7"/>
        <v>2.B FE</v>
      </c>
    </row>
    <row>
      <c r="B85" s="3" t="s">
        <v>1514</v>
      </c>
      <c s="3" t="s">
        <v>1553</v>
      </c>
      <c s="9" t="s">
        <v>566</v>
      </c>
      <c s="17"/>
      <c s="23">
        <v>45565</v>
      </c>
      <c s="3" t="s">
        <v>317</v>
      </c>
      <c s="8"/>
      <c s="14">
        <v>2987742</v>
      </c>
      <c s="14">
        <v>2987742</v>
      </c>
      <c s="14">
        <v>2987562</v>
      </c>
      <c s="14">
        <v>2987706</v>
      </c>
      <c s="14"/>
      <c s="14">
        <v>13</v>
      </c>
      <c s="14"/>
      <c s="6">
        <f t="shared" si="5"/>
        <v>13</v>
      </c>
      <c s="14"/>
      <c s="14">
        <v>2987719</v>
      </c>
      <c s="14"/>
      <c s="14">
        <v>23</v>
      </c>
      <c s="6">
        <f t="shared" si="6"/>
        <v>23</v>
      </c>
      <c s="14">
        <v>70486</v>
      </c>
      <c s="23">
        <v>52977</v>
      </c>
      <c s="17">
        <v>1</v>
      </c>
      <c s="17" t="s">
        <v>99</v>
      </c>
      <c s="17" t="s">
        <v>86</v>
      </c>
      <c s="8"/>
      <c s="3" t="s">
        <v>8</v>
      </c>
      <c s="3" t="s">
        <v>767</v>
      </c>
      <c s="3" t="s">
        <v>8</v>
      </c>
      <c s="3" t="s">
        <v>8</v>
      </c>
      <c s="17" t="s">
        <v>1200</v>
      </c>
      <c s="26" t="str">
        <f t="shared" si="7"/>
        <v>1.F FE</v>
      </c>
    </row>
    <row>
      <c r="B86" s="3" t="s">
        <v>337</v>
      </c>
      <c s="3" t="s">
        <v>1345</v>
      </c>
      <c s="9" t="s">
        <v>1154</v>
      </c>
      <c s="17"/>
      <c s="23">
        <v>45555</v>
      </c>
      <c s="3" t="s">
        <v>947</v>
      </c>
      <c s="8"/>
      <c s="14">
        <v>89746</v>
      </c>
      <c s="14">
        <v>89746</v>
      </c>
      <c s="14">
        <v>89721</v>
      </c>
      <c s="14">
        <v>89737</v>
      </c>
      <c s="14"/>
      <c s="14">
        <v>9</v>
      </c>
      <c s="14"/>
      <c s="6">
        <f t="shared" si="5"/>
        <v>9</v>
      </c>
      <c s="14"/>
      <c s="14">
        <v>89746</v>
      </c>
      <c s="14"/>
      <c s="14"/>
      <c s="6">
        <f t="shared" si="6"/>
        <v>0</v>
      </c>
      <c s="14">
        <v>1811</v>
      </c>
      <c s="23">
        <v>49999</v>
      </c>
      <c s="17">
        <v>1</v>
      </c>
      <c s="17" t="s">
        <v>99</v>
      </c>
      <c s="17" t="s">
        <v>86</v>
      </c>
      <c s="8"/>
      <c s="3" t="s">
        <v>8</v>
      </c>
      <c s="9" t="s">
        <v>162</v>
      </c>
      <c s="3" t="s">
        <v>305</v>
      </c>
      <c s="3" t="s">
        <v>8</v>
      </c>
      <c s="17" t="s">
        <v>1200</v>
      </c>
      <c s="26" t="str">
        <f t="shared" si="7"/>
        <v>1.F FE</v>
      </c>
    </row>
    <row>
      <c r="B87" s="3" t="s">
        <v>732</v>
      </c>
      <c s="3" t="s">
        <v>1346</v>
      </c>
      <c s="9" t="s">
        <v>1155</v>
      </c>
      <c s="17"/>
      <c s="23">
        <v>45555</v>
      </c>
      <c s="3" t="s">
        <v>947</v>
      </c>
      <c s="8"/>
      <c s="14">
        <v>44873</v>
      </c>
      <c s="14">
        <v>44873</v>
      </c>
      <c s="14">
        <v>44867</v>
      </c>
      <c s="14">
        <v>44870</v>
      </c>
      <c s="14"/>
      <c s="14">
        <v>3</v>
      </c>
      <c s="14"/>
      <c s="6">
        <f t="shared" si="5"/>
        <v>3</v>
      </c>
      <c s="14"/>
      <c s="14">
        <v>44873</v>
      </c>
      <c s="14"/>
      <c s="14"/>
      <c s="6">
        <f t="shared" si="6"/>
        <v>0</v>
      </c>
      <c s="14">
        <v>1005</v>
      </c>
      <c s="23">
        <v>49999</v>
      </c>
      <c s="17">
        <v>2</v>
      </c>
      <c s="17" t="s">
        <v>10</v>
      </c>
      <c s="17" t="s">
        <v>86</v>
      </c>
      <c s="8"/>
      <c s="3" t="s">
        <v>8</v>
      </c>
      <c s="9" t="s">
        <v>162</v>
      </c>
      <c s="3" t="s">
        <v>305</v>
      </c>
      <c s="3" t="s">
        <v>8</v>
      </c>
      <c s="17" t="s">
        <v>1200</v>
      </c>
      <c s="26" t="str">
        <f t="shared" si="7"/>
        <v>2.B FE</v>
      </c>
    </row>
    <row>
      <c r="B88" s="3" t="s">
        <v>1515</v>
      </c>
      <c s="3" t="s">
        <v>1038</v>
      </c>
      <c s="9" t="s">
        <v>768</v>
      </c>
      <c s="17"/>
      <c s="23">
        <v>45555</v>
      </c>
      <c s="3" t="s">
        <v>947</v>
      </c>
      <c s="8"/>
      <c s="14">
        <v>125082</v>
      </c>
      <c s="14">
        <v>125082</v>
      </c>
      <c s="14">
        <v>125055</v>
      </c>
      <c s="14">
        <v>125067</v>
      </c>
      <c s="14"/>
      <c s="14">
        <v>14</v>
      </c>
      <c s="14"/>
      <c s="6">
        <f t="shared" si="5"/>
        <v>14</v>
      </c>
      <c s="14"/>
      <c s="14">
        <v>125082</v>
      </c>
      <c s="14"/>
      <c s="14"/>
      <c s="6">
        <f t="shared" si="6"/>
        <v>0</v>
      </c>
      <c s="14">
        <v>1193</v>
      </c>
      <c s="23">
        <v>51523</v>
      </c>
      <c s="17">
        <v>1</v>
      </c>
      <c s="17" t="s">
        <v>99</v>
      </c>
      <c s="17" t="s">
        <v>86</v>
      </c>
      <c s="8"/>
      <c s="3" t="s">
        <v>8</v>
      </c>
      <c s="9" t="s">
        <v>278</v>
      </c>
      <c s="3" t="s">
        <v>305</v>
      </c>
      <c s="3" t="s">
        <v>8</v>
      </c>
      <c s="17" t="s">
        <v>1200</v>
      </c>
      <c s="26" t="str">
        <f t="shared" si="7"/>
        <v>1.F FE</v>
      </c>
    </row>
    <row>
      <c r="B89" s="3" t="s">
        <v>339</v>
      </c>
      <c s="3" t="s">
        <v>1039</v>
      </c>
      <c s="9" t="s">
        <v>377</v>
      </c>
      <c s="17"/>
      <c s="23">
        <v>45555</v>
      </c>
      <c s="3" t="s">
        <v>947</v>
      </c>
      <c s="8"/>
      <c s="14">
        <v>125082</v>
      </c>
      <c s="14">
        <v>125082</v>
      </c>
      <c s="14">
        <v>125069</v>
      </c>
      <c s="14">
        <v>125075</v>
      </c>
      <c s="14"/>
      <c s="14">
        <v>7</v>
      </c>
      <c s="14"/>
      <c s="6">
        <f t="shared" si="5"/>
        <v>7</v>
      </c>
      <c s="14"/>
      <c s="14">
        <v>125082</v>
      </c>
      <c s="14"/>
      <c s="14"/>
      <c s="6">
        <f t="shared" si="6"/>
        <v>0</v>
      </c>
      <c s="14">
        <v>1608</v>
      </c>
      <c s="23">
        <v>51523</v>
      </c>
      <c s="17">
        <v>2</v>
      </c>
      <c s="17" t="s">
        <v>10</v>
      </c>
      <c s="17" t="s">
        <v>86</v>
      </c>
      <c s="8"/>
      <c s="3" t="s">
        <v>8</v>
      </c>
      <c s="9" t="s">
        <v>278</v>
      </c>
      <c s="3" t="s">
        <v>305</v>
      </c>
      <c s="3" t="s">
        <v>8</v>
      </c>
      <c s="17" t="s">
        <v>1200</v>
      </c>
      <c s="26" t="str">
        <f t="shared" si="7"/>
        <v>2.B FE</v>
      </c>
    </row>
    <row>
      <c r="B90" s="3" t="s">
        <v>733</v>
      </c>
      <c s="3" t="s">
        <v>958</v>
      </c>
      <c s="9" t="s">
        <v>1040</v>
      </c>
      <c s="17"/>
      <c s="23">
        <v>45555</v>
      </c>
      <c s="3" t="s">
        <v>947</v>
      </c>
      <c s="8"/>
      <c s="14">
        <v>377090</v>
      </c>
      <c s="14">
        <v>377090</v>
      </c>
      <c s="14">
        <v>380800</v>
      </c>
      <c s="14">
        <v>378401</v>
      </c>
      <c s="14"/>
      <c s="14">
        <v>-1311</v>
      </c>
      <c s="14"/>
      <c s="6">
        <f t="shared" si="5"/>
        <v>-1311</v>
      </c>
      <c s="14"/>
      <c s="14">
        <v>377090</v>
      </c>
      <c s="14"/>
      <c s="14"/>
      <c s="6">
        <f t="shared" si="6"/>
        <v>0</v>
      </c>
      <c s="14">
        <v>5654</v>
      </c>
      <c s="23">
        <v>50698</v>
      </c>
      <c s="17">
        <v>1</v>
      </c>
      <c s="17" t="s">
        <v>1199</v>
      </c>
      <c s="17" t="s">
        <v>86</v>
      </c>
      <c s="8"/>
      <c s="3" t="s">
        <v>8</v>
      </c>
      <c s="9" t="s">
        <v>1450</v>
      </c>
      <c s="3" t="s">
        <v>305</v>
      </c>
      <c s="3" t="s">
        <v>8</v>
      </c>
      <c s="17" t="s">
        <v>1200</v>
      </c>
      <c s="26" t="str">
        <f t="shared" si="7"/>
        <v>1.A FE</v>
      </c>
    </row>
    <row>
      <c r="B91" s="3" t="s">
        <v>1111</v>
      </c>
      <c s="3" t="s">
        <v>873</v>
      </c>
      <c s="9" t="s">
        <v>567</v>
      </c>
      <c s="17"/>
      <c s="23">
        <v>45555</v>
      </c>
      <c s="3" t="s">
        <v>947</v>
      </c>
      <c s="8"/>
      <c s="14">
        <v>46400</v>
      </c>
      <c s="14">
        <v>46400</v>
      </c>
      <c s="14">
        <v>46393</v>
      </c>
      <c s="14">
        <v>46396</v>
      </c>
      <c s="14"/>
      <c s="14">
        <v>4</v>
      </c>
      <c s="14"/>
      <c s="6">
        <f t="shared" si="5"/>
        <v>4</v>
      </c>
      <c s="14"/>
      <c s="14">
        <v>46400</v>
      </c>
      <c s="14"/>
      <c s="14"/>
      <c s="6">
        <f t="shared" si="6"/>
        <v>0</v>
      </c>
      <c s="14">
        <v>765</v>
      </c>
      <c s="23">
        <v>50698</v>
      </c>
      <c s="17">
        <v>1</v>
      </c>
      <c s="17" t="s">
        <v>99</v>
      </c>
      <c s="17" t="s">
        <v>86</v>
      </c>
      <c s="8"/>
      <c s="3" t="s">
        <v>8</v>
      </c>
      <c s="9" t="s">
        <v>1450</v>
      </c>
      <c s="3" t="s">
        <v>305</v>
      </c>
      <c s="3" t="s">
        <v>8</v>
      </c>
      <c s="17" t="s">
        <v>1200</v>
      </c>
      <c s="26" t="str">
        <f t="shared" si="7"/>
        <v>1.F FE</v>
      </c>
    </row>
    <row>
      <c r="B92" s="3" t="s">
        <v>1517</v>
      </c>
      <c s="3" t="s">
        <v>1451</v>
      </c>
      <c s="9" t="s">
        <v>1554</v>
      </c>
      <c s="17"/>
      <c s="23">
        <v>45555</v>
      </c>
      <c s="3" t="s">
        <v>947</v>
      </c>
      <c s="8"/>
      <c s="14">
        <v>162418</v>
      </c>
      <c s="14">
        <v>162418</v>
      </c>
      <c s="14">
        <v>162398</v>
      </c>
      <c s="14">
        <v>162409</v>
      </c>
      <c s="14"/>
      <c s="14">
        <v>8</v>
      </c>
      <c s="14"/>
      <c s="6">
        <f t="shared" si="5"/>
        <v>8</v>
      </c>
      <c s="14"/>
      <c s="14">
        <v>162418</v>
      </c>
      <c s="14"/>
      <c s="14"/>
      <c s="6">
        <f t="shared" si="6"/>
        <v>0</v>
      </c>
      <c s="14">
        <v>1887</v>
      </c>
      <c s="23">
        <v>50333</v>
      </c>
      <c s="17">
        <v>1</v>
      </c>
      <c s="17" t="s">
        <v>1199</v>
      </c>
      <c s="17" t="s">
        <v>86</v>
      </c>
      <c s="8"/>
      <c s="3" t="s">
        <v>8</v>
      </c>
      <c s="9" t="s">
        <v>1041</v>
      </c>
      <c s="3" t="s">
        <v>305</v>
      </c>
      <c s="3" t="s">
        <v>8</v>
      </c>
      <c s="17" t="s">
        <v>1200</v>
      </c>
      <c s="26" t="str">
        <f t="shared" si="7"/>
        <v>1.A FE</v>
      </c>
    </row>
    <row>
      <c r="B93" s="3" t="s">
        <v>340</v>
      </c>
      <c s="3" t="s">
        <v>1347</v>
      </c>
      <c s="9" t="s">
        <v>568</v>
      </c>
      <c s="17"/>
      <c s="23">
        <v>45555</v>
      </c>
      <c s="3" t="s">
        <v>947</v>
      </c>
      <c s="8"/>
      <c s="14">
        <v>40604</v>
      </c>
      <c s="14">
        <v>40604</v>
      </c>
      <c s="14">
        <v>40599</v>
      </c>
      <c s="14">
        <v>40602</v>
      </c>
      <c s="14"/>
      <c s="14">
        <v>3</v>
      </c>
      <c s="14"/>
      <c s="6">
        <f t="shared" si="5"/>
        <v>3</v>
      </c>
      <c s="14"/>
      <c s="14">
        <v>40604</v>
      </c>
      <c s="14"/>
      <c s="14"/>
      <c s="6">
        <f t="shared" si="6"/>
        <v>0</v>
      </c>
      <c s="14">
        <v>740</v>
      </c>
      <c s="23">
        <v>50333</v>
      </c>
      <c s="17">
        <v>1</v>
      </c>
      <c s="17" t="s">
        <v>99</v>
      </c>
      <c s="17" t="s">
        <v>86</v>
      </c>
      <c s="8"/>
      <c s="3" t="s">
        <v>8</v>
      </c>
      <c s="9" t="s">
        <v>1041</v>
      </c>
      <c s="3" t="s">
        <v>305</v>
      </c>
      <c s="3" t="s">
        <v>8</v>
      </c>
      <c s="17" t="s">
        <v>1200</v>
      </c>
      <c s="26" t="str">
        <f t="shared" si="7"/>
        <v>1.F FE</v>
      </c>
    </row>
    <row>
      <c r="B94" s="3" t="s">
        <v>735</v>
      </c>
      <c s="3" t="s">
        <v>1260</v>
      </c>
      <c s="9" t="s">
        <v>874</v>
      </c>
      <c s="17"/>
      <c s="23">
        <v>45555</v>
      </c>
      <c s="3" t="s">
        <v>947</v>
      </c>
      <c s="8"/>
      <c s="14">
        <v>518259</v>
      </c>
      <c s="14">
        <v>518259</v>
      </c>
      <c s="14">
        <v>518167</v>
      </c>
      <c s="14">
        <v>518202</v>
      </c>
      <c s="14"/>
      <c s="14">
        <v>57</v>
      </c>
      <c s="14"/>
      <c s="6">
        <f t="shared" si="5"/>
        <v>57</v>
      </c>
      <c s="14"/>
      <c s="14">
        <v>518259</v>
      </c>
      <c s="14"/>
      <c s="14"/>
      <c s="6">
        <f t="shared" si="6"/>
        <v>0</v>
      </c>
      <c s="14">
        <v>6365</v>
      </c>
      <c s="23">
        <v>50910</v>
      </c>
      <c s="17">
        <v>1</v>
      </c>
      <c s="17" t="s">
        <v>99</v>
      </c>
      <c s="17" t="s">
        <v>86</v>
      </c>
      <c s="8"/>
      <c s="3" t="s">
        <v>8</v>
      </c>
      <c s="9" t="s">
        <v>569</v>
      </c>
      <c s="3" t="s">
        <v>305</v>
      </c>
      <c s="3" t="s">
        <v>8</v>
      </c>
      <c s="17" t="s">
        <v>1200</v>
      </c>
      <c s="26" t="str">
        <f t="shared" si="7"/>
        <v>1.F FE</v>
      </c>
    </row>
    <row>
      <c r="B95" s="3" t="s">
        <v>1113</v>
      </c>
      <c s="3" t="s">
        <v>570</v>
      </c>
      <c s="9" t="s">
        <v>657</v>
      </c>
      <c s="17"/>
      <c s="23">
        <v>45555</v>
      </c>
      <c s="3" t="s">
        <v>947</v>
      </c>
      <c s="8"/>
      <c s="14">
        <v>121943</v>
      </c>
      <c s="14">
        <v>121943</v>
      </c>
      <c s="14">
        <v>120071</v>
      </c>
      <c s="14">
        <v>120706</v>
      </c>
      <c s="14"/>
      <c s="14">
        <v>1238</v>
      </c>
      <c s="14"/>
      <c s="6">
        <f t="shared" si="5"/>
        <v>1238</v>
      </c>
      <c s="14"/>
      <c s="14">
        <v>121943</v>
      </c>
      <c s="14"/>
      <c s="14"/>
      <c s="6">
        <f t="shared" si="6"/>
        <v>0</v>
      </c>
      <c s="14">
        <v>1825</v>
      </c>
      <c s="23">
        <v>50910</v>
      </c>
      <c s="17">
        <v>2</v>
      </c>
      <c s="17" t="s">
        <v>10</v>
      </c>
      <c s="17" t="s">
        <v>86</v>
      </c>
      <c s="8"/>
      <c s="3" t="s">
        <v>8</v>
      </c>
      <c s="9" t="s">
        <v>569</v>
      </c>
      <c s="3" t="s">
        <v>305</v>
      </c>
      <c s="3" t="s">
        <v>8</v>
      </c>
      <c s="17" t="s">
        <v>1200</v>
      </c>
      <c s="26" t="str">
        <f t="shared" si="7"/>
        <v>2.B FE</v>
      </c>
    </row>
    <row>
      <c r="B96" s="3" t="s">
        <v>1519</v>
      </c>
      <c s="3" t="s">
        <v>959</v>
      </c>
      <c s="9" t="s">
        <v>1042</v>
      </c>
      <c s="17"/>
      <c s="23">
        <v>45555</v>
      </c>
      <c s="3" t="s">
        <v>947</v>
      </c>
      <c s="8"/>
      <c s="14">
        <v>228511</v>
      </c>
      <c s="14">
        <v>228511</v>
      </c>
      <c s="14">
        <v>228452</v>
      </c>
      <c s="14">
        <v>228469</v>
      </c>
      <c s="14"/>
      <c s="14">
        <v>42</v>
      </c>
      <c s="14"/>
      <c s="6">
        <f t="shared" si="5"/>
        <v>42</v>
      </c>
      <c s="14"/>
      <c s="14">
        <v>228511</v>
      </c>
      <c s="14"/>
      <c s="14"/>
      <c s="6">
        <f t="shared" si="6"/>
        <v>0</v>
      </c>
      <c s="14">
        <v>6342</v>
      </c>
      <c s="23">
        <v>51095</v>
      </c>
      <c s="17">
        <v>1</v>
      </c>
      <c s="17" t="s">
        <v>1199</v>
      </c>
      <c s="17" t="s">
        <v>86</v>
      </c>
      <c s="8"/>
      <c s="3" t="s">
        <v>8</v>
      </c>
      <c s="9" t="s">
        <v>163</v>
      </c>
      <c s="3" t="s">
        <v>305</v>
      </c>
      <c s="3" t="s">
        <v>8</v>
      </c>
      <c s="17" t="s">
        <v>1200</v>
      </c>
      <c s="26" t="str">
        <f t="shared" si="7"/>
        <v>1.A FE</v>
      </c>
    </row>
    <row>
      <c r="B97" s="3" t="s">
        <v>435</v>
      </c>
      <c s="3" t="s">
        <v>279</v>
      </c>
      <c s="9" t="s">
        <v>658</v>
      </c>
      <c s="17"/>
      <c s="23">
        <v>45555</v>
      </c>
      <c s="3" t="s">
        <v>947</v>
      </c>
      <c s="8"/>
      <c s="14">
        <v>228511</v>
      </c>
      <c s="14">
        <v>228511</v>
      </c>
      <c s="14">
        <v>228486</v>
      </c>
      <c s="14">
        <v>228493</v>
      </c>
      <c s="14"/>
      <c s="14">
        <v>18</v>
      </c>
      <c s="14"/>
      <c s="6">
        <f t="shared" si="5"/>
        <v>18</v>
      </c>
      <c s="14"/>
      <c s="14">
        <v>228511</v>
      </c>
      <c s="14"/>
      <c s="14"/>
      <c s="6">
        <f t="shared" si="6"/>
        <v>0</v>
      </c>
      <c s="14">
        <v>6724</v>
      </c>
      <c s="23">
        <v>51095</v>
      </c>
      <c s="17">
        <v>1</v>
      </c>
      <c s="17" t="s">
        <v>99</v>
      </c>
      <c s="17" t="s">
        <v>86</v>
      </c>
      <c s="8"/>
      <c s="3" t="s">
        <v>8</v>
      </c>
      <c s="9" t="s">
        <v>163</v>
      </c>
      <c s="3" t="s">
        <v>305</v>
      </c>
      <c s="3" t="s">
        <v>8</v>
      </c>
      <c s="17" t="s">
        <v>1200</v>
      </c>
      <c s="26" t="str">
        <f t="shared" si="7"/>
        <v>1.F FE</v>
      </c>
    </row>
    <row>
      <c r="B98" s="3" t="s">
        <v>1116</v>
      </c>
      <c s="3" t="s">
        <v>769</v>
      </c>
      <c s="9" t="s">
        <v>378</v>
      </c>
      <c s="17"/>
      <c s="23">
        <v>45555</v>
      </c>
      <c s="3" t="s">
        <v>947</v>
      </c>
      <c s="8"/>
      <c s="14">
        <v>352675</v>
      </c>
      <c s="14">
        <v>352675</v>
      </c>
      <c s="14">
        <v>352634</v>
      </c>
      <c s="14">
        <v>352657</v>
      </c>
      <c s="14"/>
      <c s="14">
        <v>18</v>
      </c>
      <c s="14"/>
      <c s="6">
        <f t="shared" si="5"/>
        <v>18</v>
      </c>
      <c s="14"/>
      <c s="14">
        <v>352675</v>
      </c>
      <c s="14"/>
      <c s="14"/>
      <c s="6">
        <f t="shared" si="6"/>
        <v>0</v>
      </c>
      <c s="14">
        <v>15547</v>
      </c>
      <c s="23">
        <v>51795</v>
      </c>
      <c s="17">
        <v>1</v>
      </c>
      <c s="17" t="s">
        <v>99</v>
      </c>
      <c s="17" t="s">
        <v>86</v>
      </c>
      <c s="8"/>
      <c s="3" t="s">
        <v>8</v>
      </c>
      <c s="9" t="s">
        <v>571</v>
      </c>
      <c s="3" t="s">
        <v>305</v>
      </c>
      <c s="3" t="s">
        <v>8</v>
      </c>
      <c s="17" t="s">
        <v>1200</v>
      </c>
      <c s="26" t="str">
        <f t="shared" si="7"/>
        <v>1.F FE</v>
      </c>
    </row>
    <row>
      <c r="B99" s="3" t="s">
        <v>1521</v>
      </c>
      <c s="3" t="s">
        <v>659</v>
      </c>
      <c s="9" t="s">
        <v>960</v>
      </c>
      <c s="17"/>
      <c s="23">
        <v>45555</v>
      </c>
      <c s="3" t="s">
        <v>947</v>
      </c>
      <c s="8"/>
      <c s="14">
        <v>193971</v>
      </c>
      <c s="14">
        <v>193971</v>
      </c>
      <c s="14">
        <v>193956</v>
      </c>
      <c s="14">
        <v>193960</v>
      </c>
      <c s="14"/>
      <c s="14">
        <v>11</v>
      </c>
      <c s="14"/>
      <c s="6">
        <f t="shared" si="5"/>
        <v>11</v>
      </c>
      <c s="14"/>
      <c s="14">
        <v>193971</v>
      </c>
      <c s="14"/>
      <c s="14"/>
      <c s="6">
        <f t="shared" si="6"/>
        <v>0</v>
      </c>
      <c s="14">
        <v>9948</v>
      </c>
      <c s="23">
        <v>51795</v>
      </c>
      <c s="17">
        <v>2</v>
      </c>
      <c s="17" t="s">
        <v>10</v>
      </c>
      <c s="17" t="s">
        <v>86</v>
      </c>
      <c s="8"/>
      <c s="3" t="s">
        <v>8</v>
      </c>
      <c s="9" t="s">
        <v>571</v>
      </c>
      <c s="3" t="s">
        <v>305</v>
      </c>
      <c s="3" t="s">
        <v>8</v>
      </c>
      <c s="17" t="s">
        <v>1200</v>
      </c>
      <c s="26" t="str">
        <f t="shared" si="7"/>
        <v>2.B FE</v>
      </c>
    </row>
    <row>
      <c r="B100" s="3" t="s">
        <v>341</v>
      </c>
      <c s="3" t="s">
        <v>875</v>
      </c>
      <c s="9" t="s">
        <v>770</v>
      </c>
      <c s="17"/>
      <c s="23">
        <v>45555</v>
      </c>
      <c s="3" t="s">
        <v>947</v>
      </c>
      <c s="8"/>
      <c s="14">
        <v>1410428</v>
      </c>
      <c s="14">
        <v>1410428</v>
      </c>
      <c s="14">
        <v>1410140</v>
      </c>
      <c s="14">
        <v>1410320</v>
      </c>
      <c s="14"/>
      <c s="14">
        <v>108</v>
      </c>
      <c s="14"/>
      <c s="6">
        <f t="shared" si="5"/>
        <v>108</v>
      </c>
      <c s="14"/>
      <c s="14">
        <v>1410428</v>
      </c>
      <c s="14"/>
      <c s="14"/>
      <c s="6">
        <f t="shared" si="6"/>
        <v>0</v>
      </c>
      <c s="14">
        <v>47201</v>
      </c>
      <c s="23">
        <v>47381</v>
      </c>
      <c s="17">
        <v>1</v>
      </c>
      <c s="17" t="s">
        <v>1199</v>
      </c>
      <c s="17" t="s">
        <v>86</v>
      </c>
      <c s="8"/>
      <c s="3" t="s">
        <v>8</v>
      </c>
      <c s="9" t="s">
        <v>1452</v>
      </c>
      <c s="3" t="s">
        <v>305</v>
      </c>
      <c s="3" t="s">
        <v>8</v>
      </c>
      <c s="17" t="s">
        <v>1200</v>
      </c>
      <c s="26" t="str">
        <f t="shared" si="7"/>
        <v>1.A FE</v>
      </c>
    </row>
    <row>
      <c r="B101" s="3" t="s">
        <v>739</v>
      </c>
      <c s="3" t="s">
        <v>1156</v>
      </c>
      <c s="9" t="s">
        <v>1453</v>
      </c>
      <c s="17"/>
      <c s="23">
        <v>45519</v>
      </c>
      <c s="3" t="s">
        <v>317</v>
      </c>
      <c s="8"/>
      <c s="14">
        <v>4250000</v>
      </c>
      <c s="14">
        <v>4250000</v>
      </c>
      <c s="14">
        <v>4256388</v>
      </c>
      <c s="14">
        <v>4250144</v>
      </c>
      <c s="14"/>
      <c s="14">
        <v>-144</v>
      </c>
      <c s="14"/>
      <c s="6">
        <f t="shared" si="5"/>
        <v>-144</v>
      </c>
      <c s="14"/>
      <c s="14">
        <v>4250000</v>
      </c>
      <c s="14"/>
      <c s="14"/>
      <c s="6">
        <f t="shared" si="6"/>
        <v>0</v>
      </c>
      <c s="14">
        <v>133875</v>
      </c>
      <c s="23">
        <v>45519</v>
      </c>
      <c s="17">
        <v>2</v>
      </c>
      <c s="17" t="s">
        <v>10</v>
      </c>
      <c s="17" t="s">
        <v>86</v>
      </c>
      <c s="8"/>
      <c s="3" t="s">
        <v>1043</v>
      </c>
      <c s="9" t="s">
        <v>1555</v>
      </c>
      <c s="3" t="s">
        <v>8</v>
      </c>
      <c s="3" t="s">
        <v>8</v>
      </c>
      <c s="17" t="s">
        <v>1200</v>
      </c>
      <c s="26" t="str">
        <f t="shared" si="7"/>
        <v>2.B FE</v>
      </c>
    </row>
    <row>
      <c r="B102" s="3" t="s">
        <v>1121</v>
      </c>
      <c s="3" t="s">
        <v>660</v>
      </c>
      <c s="9" t="s">
        <v>1454</v>
      </c>
      <c s="17"/>
      <c s="23">
        <v>45531</v>
      </c>
      <c s="3" t="s">
        <v>1337</v>
      </c>
      <c s="8"/>
      <c s="14">
        <v>4483143</v>
      </c>
      <c s="14">
        <v>5000000</v>
      </c>
      <c s="14">
        <v>5000000</v>
      </c>
      <c s="14">
        <v>5000000</v>
      </c>
      <c s="14"/>
      <c s="14"/>
      <c s="14"/>
      <c s="6">
        <f t="shared" si="5"/>
        <v>0</v>
      </c>
      <c s="14"/>
      <c s="14">
        <v>5000000</v>
      </c>
      <c s="14"/>
      <c s="14">
        <v>-516857</v>
      </c>
      <c s="6">
        <f t="shared" si="6"/>
        <v>-516857</v>
      </c>
      <c s="14">
        <v>104000</v>
      </c>
      <c s="23">
        <v>47041</v>
      </c>
      <c s="17">
        <v>2</v>
      </c>
      <c s="17" t="s">
        <v>10</v>
      </c>
      <c s="17"/>
      <c s="8"/>
      <c s="3" t="s">
        <v>8</v>
      </c>
      <c s="3" t="s">
        <v>771</v>
      </c>
      <c s="3" t="s">
        <v>8</v>
      </c>
      <c s="3" t="s">
        <v>8</v>
      </c>
      <c s="17" t="s">
        <v>1200</v>
      </c>
      <c s="26" t="str">
        <f t="shared" si="7"/>
        <v xml:space="preserve">2.B </v>
      </c>
    </row>
    <row>
      <c r="B103" s="3" t="s">
        <v>1523</v>
      </c>
      <c s="3" t="s">
        <v>164</v>
      </c>
      <c s="9" t="s">
        <v>1348</v>
      </c>
      <c s="17"/>
      <c s="23">
        <v>45544</v>
      </c>
      <c s="3" t="s">
        <v>947</v>
      </c>
      <c s="8"/>
      <c s="14">
        <v>262907</v>
      </c>
      <c s="14">
        <v>262907</v>
      </c>
      <c s="14">
        <v>262896</v>
      </c>
      <c s="14">
        <v>262904</v>
      </c>
      <c s="14"/>
      <c s="14">
        <v>3</v>
      </c>
      <c s="14"/>
      <c s="6">
        <f t="shared" si="5"/>
        <v>3</v>
      </c>
      <c s="14"/>
      <c s="14">
        <v>262907</v>
      </c>
      <c s="14"/>
      <c s="14"/>
      <c s="6">
        <f t="shared" si="6"/>
        <v>0</v>
      </c>
      <c s="14">
        <v>1704</v>
      </c>
      <c s="23">
        <v>46486</v>
      </c>
      <c s="17">
        <v>1</v>
      </c>
      <c s="17" t="s">
        <v>1199</v>
      </c>
      <c s="17" t="s">
        <v>86</v>
      </c>
      <c s="8"/>
      <c s="3" t="s">
        <v>8</v>
      </c>
      <c s="9" t="s">
        <v>165</v>
      </c>
      <c s="3" t="s">
        <v>305</v>
      </c>
      <c s="3" t="s">
        <v>8</v>
      </c>
      <c s="17" t="s">
        <v>1200</v>
      </c>
      <c s="26" t="str">
        <f t="shared" si="7"/>
        <v>1.A FE</v>
      </c>
    </row>
    <row>
      <c r="B104" s="3" t="s">
        <v>343</v>
      </c>
      <c s="3" t="s">
        <v>876</v>
      </c>
      <c s="9" t="s">
        <v>58</v>
      </c>
      <c s="17"/>
      <c s="23">
        <v>45495</v>
      </c>
      <c s="3" t="s">
        <v>152</v>
      </c>
      <c s="8"/>
      <c s="14">
        <v>3800000</v>
      </c>
      <c s="14">
        <v>3800000</v>
      </c>
      <c s="14">
        <v>3800000</v>
      </c>
      <c s="14">
        <v>3800002</v>
      </c>
      <c s="14"/>
      <c s="14">
        <v>-2</v>
      </c>
      <c s="14"/>
      <c s="6">
        <f t="shared" si="5"/>
        <v>-2</v>
      </c>
      <c s="14"/>
      <c s="14">
        <v>3800000</v>
      </c>
      <c s="14"/>
      <c s="14"/>
      <c s="6">
        <f t="shared" si="6"/>
        <v>0</v>
      </c>
      <c s="14">
        <v>103360</v>
      </c>
      <c s="23">
        <v>45860</v>
      </c>
      <c s="17">
        <v>1</v>
      </c>
      <c s="17" t="s">
        <v>1289</v>
      </c>
      <c s="17" t="s">
        <v>86</v>
      </c>
      <c s="8"/>
      <c s="3" t="s">
        <v>379</v>
      </c>
      <c s="3" t="s">
        <v>320</v>
      </c>
      <c s="3" t="s">
        <v>8</v>
      </c>
      <c s="3" t="s">
        <v>8</v>
      </c>
      <c s="17" t="s">
        <v>1200</v>
      </c>
      <c s="26" t="str">
        <f t="shared" si="7"/>
        <v>1.E FE</v>
      </c>
    </row>
    <row>
      <c r="B105" s="3" t="s">
        <v>837</v>
      </c>
      <c s="3" t="s">
        <v>1157</v>
      </c>
      <c s="9" t="s">
        <v>1455</v>
      </c>
      <c s="17"/>
      <c s="23">
        <v>45562</v>
      </c>
      <c s="3" t="s">
        <v>320</v>
      </c>
      <c s="8"/>
      <c s="14">
        <v>4993300</v>
      </c>
      <c s="14">
        <v>5000000</v>
      </c>
      <c s="14">
        <v>5000000</v>
      </c>
      <c s="14">
        <v>5000000</v>
      </c>
      <c s="14"/>
      <c s="14"/>
      <c s="14"/>
      <c s="6">
        <f t="shared" si="5"/>
        <v>0</v>
      </c>
      <c s="14"/>
      <c s="14">
        <v>5000000</v>
      </c>
      <c s="14"/>
      <c s="14">
        <v>-6700</v>
      </c>
      <c s="6">
        <f t="shared" si="6"/>
        <v>-6700</v>
      </c>
      <c s="14">
        <v>198806</v>
      </c>
      <c s="23">
        <v>46863</v>
      </c>
      <c s="17">
        <v>1</v>
      </c>
      <c s="17" t="s">
        <v>1289</v>
      </c>
      <c s="17" t="s">
        <v>86</v>
      </c>
      <c s="8"/>
      <c s="3" t="s">
        <v>379</v>
      </c>
      <c s="3" t="s">
        <v>320</v>
      </c>
      <c s="3" t="s">
        <v>8</v>
      </c>
      <c s="3" t="s">
        <v>8</v>
      </c>
      <c s="17" t="s">
        <v>1200</v>
      </c>
      <c s="26" t="str">
        <f t="shared" si="7"/>
        <v>1.E FE</v>
      </c>
    </row>
    <row>
      <c r="B106" s="3" t="s">
        <v>1238</v>
      </c>
      <c s="3" t="s">
        <v>280</v>
      </c>
      <c s="9" t="s">
        <v>460</v>
      </c>
      <c s="17"/>
      <c s="23">
        <v>45555</v>
      </c>
      <c s="3" t="s">
        <v>947</v>
      </c>
      <c s="8"/>
      <c s="14">
        <v>347355</v>
      </c>
      <c s="14">
        <v>347355</v>
      </c>
      <c s="14">
        <v>347343</v>
      </c>
      <c s="14">
        <v>347340</v>
      </c>
      <c s="14"/>
      <c s="14">
        <v>15</v>
      </c>
      <c s="14"/>
      <c s="6">
        <f t="shared" si="5"/>
        <v>15</v>
      </c>
      <c s="14"/>
      <c s="14">
        <v>347355</v>
      </c>
      <c s="14"/>
      <c s="14"/>
      <c s="6">
        <f t="shared" si="6"/>
        <v>0</v>
      </c>
      <c s="14">
        <v>11524</v>
      </c>
      <c s="23">
        <v>51429</v>
      </c>
      <c s="17">
        <v>1</v>
      </c>
      <c s="17" t="s">
        <v>1199</v>
      </c>
      <c s="17" t="s">
        <v>86</v>
      </c>
      <c s="8"/>
      <c s="3" t="s">
        <v>8</v>
      </c>
      <c s="9" t="s">
        <v>961</v>
      </c>
      <c s="3" t="s">
        <v>305</v>
      </c>
      <c s="3" t="s">
        <v>8</v>
      </c>
      <c s="17" t="s">
        <v>1200</v>
      </c>
      <c s="26" t="str">
        <f t="shared" si="7"/>
        <v>1.A FE</v>
      </c>
    </row>
    <row>
      <c r="B107" s="3" t="s">
        <v>36</v>
      </c>
      <c s="3" t="s">
        <v>281</v>
      </c>
      <c s="9" t="s">
        <v>1456</v>
      </c>
      <c s="17"/>
      <c s="23">
        <v>45555</v>
      </c>
      <c s="3" t="s">
        <v>947</v>
      </c>
      <c s="8"/>
      <c s="14">
        <v>326923</v>
      </c>
      <c s="14">
        <v>326923</v>
      </c>
      <c s="14">
        <v>326917</v>
      </c>
      <c s="14">
        <v>326914</v>
      </c>
      <c s="14"/>
      <c s="14">
        <v>9</v>
      </c>
      <c s="14"/>
      <c s="6">
        <f t="shared" si="5"/>
        <v>9</v>
      </c>
      <c s="14"/>
      <c s="14">
        <v>326923</v>
      </c>
      <c s="14"/>
      <c s="14"/>
      <c s="6">
        <f t="shared" si="6"/>
        <v>0</v>
      </c>
      <c s="14">
        <v>11924</v>
      </c>
      <c s="23">
        <v>51429</v>
      </c>
      <c s="17">
        <v>1</v>
      </c>
      <c s="17" t="s">
        <v>99</v>
      </c>
      <c s="17" t="s">
        <v>86</v>
      </c>
      <c s="8"/>
      <c s="3" t="s">
        <v>8</v>
      </c>
      <c s="9" t="s">
        <v>961</v>
      </c>
      <c s="3" t="s">
        <v>305</v>
      </c>
      <c s="3" t="s">
        <v>8</v>
      </c>
      <c s="17" t="s">
        <v>1200</v>
      </c>
      <c s="26" t="str">
        <f t="shared" si="7"/>
        <v>1.F FE</v>
      </c>
    </row>
    <row>
      <c r="B108" s="3" t="s">
        <v>740</v>
      </c>
      <c s="3" t="s">
        <v>166</v>
      </c>
      <c s="9" t="s">
        <v>380</v>
      </c>
      <c s="17"/>
      <c s="23">
        <v>45555</v>
      </c>
      <c s="3" t="s">
        <v>947</v>
      </c>
      <c s="8"/>
      <c s="14">
        <v>204327</v>
      </c>
      <c s="14">
        <v>204327</v>
      </c>
      <c s="14">
        <v>204312</v>
      </c>
      <c s="14">
        <v>204311</v>
      </c>
      <c s="14"/>
      <c s="14">
        <v>16</v>
      </c>
      <c s="14"/>
      <c s="6">
        <f t="shared" si="5"/>
        <v>16</v>
      </c>
      <c s="14"/>
      <c s="14">
        <v>204327</v>
      </c>
      <c s="14"/>
      <c s="14"/>
      <c s="6">
        <f t="shared" si="6"/>
        <v>0</v>
      </c>
      <c s="14">
        <v>8992</v>
      </c>
      <c s="23">
        <v>51429</v>
      </c>
      <c s="17">
        <v>2</v>
      </c>
      <c s="17" t="s">
        <v>10</v>
      </c>
      <c s="17" t="s">
        <v>86</v>
      </c>
      <c s="8"/>
      <c s="3" t="s">
        <v>8</v>
      </c>
      <c s="9" t="s">
        <v>961</v>
      </c>
      <c s="3" t="s">
        <v>305</v>
      </c>
      <c s="3" t="s">
        <v>8</v>
      </c>
      <c s="17" t="s">
        <v>1200</v>
      </c>
      <c s="26" t="str">
        <f t="shared" si="7"/>
        <v>2.B FE</v>
      </c>
    </row>
    <row>
      <c r="B109" s="3" t="s">
        <v>1122</v>
      </c>
      <c s="3" t="s">
        <v>962</v>
      </c>
      <c s="9" t="s">
        <v>1556</v>
      </c>
      <c s="17"/>
      <c s="23">
        <v>45555</v>
      </c>
      <c s="3" t="s">
        <v>947</v>
      </c>
      <c s="8"/>
      <c s="14">
        <v>84051</v>
      </c>
      <c s="14">
        <v>84051</v>
      </c>
      <c s="14">
        <v>84050</v>
      </c>
      <c s="14">
        <v>84048</v>
      </c>
      <c s="14"/>
      <c s="14">
        <v>3</v>
      </c>
      <c s="14"/>
      <c s="6">
        <f t="shared" si="5"/>
        <v>3</v>
      </c>
      <c s="14"/>
      <c s="14">
        <v>84051</v>
      </c>
      <c s="14"/>
      <c s="14"/>
      <c s="6">
        <f t="shared" si="6"/>
        <v>0</v>
      </c>
      <c s="14">
        <v>1903</v>
      </c>
      <c s="23">
        <v>53986</v>
      </c>
      <c s="17">
        <v>1</v>
      </c>
      <c s="17" t="s">
        <v>499</v>
      </c>
      <c s="17" t="s">
        <v>86</v>
      </c>
      <c s="8"/>
      <c s="3" t="s">
        <v>8</v>
      </c>
      <c s="3" t="s">
        <v>772</v>
      </c>
      <c s="3" t="s">
        <v>305</v>
      </c>
      <c s="3" t="s">
        <v>8</v>
      </c>
      <c s="17" t="s">
        <v>1200</v>
      </c>
      <c s="26" t="str">
        <f t="shared" si="7"/>
        <v>1.G FE</v>
      </c>
    </row>
    <row>
      <c r="B110" s="3" t="s">
        <v>1527</v>
      </c>
      <c s="3" t="s">
        <v>1044</v>
      </c>
      <c s="9" t="s">
        <v>381</v>
      </c>
      <c s="17"/>
      <c s="23">
        <v>45514</v>
      </c>
      <c s="3" t="s">
        <v>267</v>
      </c>
      <c s="8"/>
      <c s="14">
        <v>5000000</v>
      </c>
      <c s="14">
        <v>5000000</v>
      </c>
      <c s="14">
        <v>5000000</v>
      </c>
      <c s="14">
        <v>5000000</v>
      </c>
      <c s="14"/>
      <c s="14"/>
      <c s="14"/>
      <c s="6">
        <f t="shared" si="5"/>
        <v>0</v>
      </c>
      <c s="14"/>
      <c s="14">
        <v>5000000</v>
      </c>
      <c s="14"/>
      <c s="14"/>
      <c s="6">
        <f t="shared" si="6"/>
        <v>0</v>
      </c>
      <c s="14">
        <v>109613</v>
      </c>
      <c s="23">
        <v>45514</v>
      </c>
      <c s="17">
        <v>2</v>
      </c>
      <c s="17" t="s">
        <v>1199</v>
      </c>
      <c s="17" t="s">
        <v>869</v>
      </c>
      <c s="8"/>
      <c s="3" t="s">
        <v>8</v>
      </c>
      <c s="3" t="s">
        <v>1261</v>
      </c>
      <c s="3" t="s">
        <v>8</v>
      </c>
      <c s="3" t="s">
        <v>8</v>
      </c>
      <c s="17" t="s">
        <v>1200</v>
      </c>
      <c s="26" t="str">
        <f t="shared" si="7"/>
        <v>2.A PL</v>
      </c>
    </row>
    <row>
      <c r="B111" s="3" t="s">
        <v>346</v>
      </c>
      <c s="3" t="s">
        <v>461</v>
      </c>
      <c s="9" t="s">
        <v>1457</v>
      </c>
      <c s="17"/>
      <c s="23">
        <v>45531</v>
      </c>
      <c s="3" t="s">
        <v>1337</v>
      </c>
      <c s="8"/>
      <c s="14">
        <v>4004914</v>
      </c>
      <c s="14">
        <v>5000000</v>
      </c>
      <c s="14">
        <v>5000000</v>
      </c>
      <c s="14">
        <v>5000000</v>
      </c>
      <c s="14"/>
      <c s="14"/>
      <c s="14"/>
      <c s="6">
        <f t="shared" si="5"/>
        <v>0</v>
      </c>
      <c s="14"/>
      <c s="14">
        <v>5000000</v>
      </c>
      <c s="14"/>
      <c s="14">
        <v>-995086</v>
      </c>
      <c s="6">
        <f t="shared" si="6"/>
        <v>-995086</v>
      </c>
      <c s="14">
        <v>111629</v>
      </c>
      <c s="23">
        <v>48822</v>
      </c>
      <c s="17">
        <v>1</v>
      </c>
      <c s="17" t="s">
        <v>806</v>
      </c>
      <c s="17"/>
      <c s="8"/>
      <c s="3" t="s">
        <v>1557</v>
      </c>
      <c s="9" t="s">
        <v>773</v>
      </c>
      <c s="3" t="s">
        <v>8</v>
      </c>
      <c s="3" t="s">
        <v>8</v>
      </c>
      <c s="17" t="s">
        <v>1200</v>
      </c>
      <c s="26" t="str">
        <f t="shared" si="7"/>
        <v xml:space="preserve">1.D </v>
      </c>
    </row>
    <row>
      <c r="B112" s="3" t="s">
        <v>744</v>
      </c>
      <c s="3" t="s">
        <v>462</v>
      </c>
      <c s="9" t="s">
        <v>1349</v>
      </c>
      <c s="17"/>
      <c s="23">
        <v>45536</v>
      </c>
      <c s="3" t="s">
        <v>267</v>
      </c>
      <c s="8"/>
      <c s="14">
        <v>4000000</v>
      </c>
      <c s="14">
        <v>4000000</v>
      </c>
      <c s="14">
        <v>3992280</v>
      </c>
      <c s="14">
        <v>3998923</v>
      </c>
      <c s="14"/>
      <c s="14">
        <v>1077</v>
      </c>
      <c s="14"/>
      <c s="6">
        <f t="shared" si="5"/>
        <v>1077</v>
      </c>
      <c s="14"/>
      <c s="14">
        <v>4000000</v>
      </c>
      <c s="14"/>
      <c s="14"/>
      <c s="6">
        <f t="shared" si="6"/>
        <v>0</v>
      </c>
      <c s="14">
        <v>110000</v>
      </c>
      <c s="23">
        <v>45536</v>
      </c>
      <c s="17">
        <v>2</v>
      </c>
      <c s="17" t="s">
        <v>10</v>
      </c>
      <c s="17" t="s">
        <v>86</v>
      </c>
      <c s="8"/>
      <c s="3" t="s">
        <v>116</v>
      </c>
      <c s="3" t="s">
        <v>117</v>
      </c>
      <c s="3" t="s">
        <v>8</v>
      </c>
      <c s="3" t="s">
        <v>8</v>
      </c>
      <c s="17" t="s">
        <v>1200</v>
      </c>
      <c s="26" t="str">
        <f t="shared" si="7"/>
        <v>2.B FE</v>
      </c>
    </row>
    <row>
      <c r="B113" s="3" t="s">
        <v>1123</v>
      </c>
      <c s="3" t="s">
        <v>1158</v>
      </c>
      <c s="9" t="s">
        <v>573</v>
      </c>
      <c s="17"/>
      <c s="23">
        <v>45531</v>
      </c>
      <c s="3" t="s">
        <v>1337</v>
      </c>
      <c s="8"/>
      <c s="14">
        <v>3789746</v>
      </c>
      <c s="14">
        <v>4000000</v>
      </c>
      <c s="14">
        <v>4000000</v>
      </c>
      <c s="14">
        <v>4000000</v>
      </c>
      <c s="14"/>
      <c s="14"/>
      <c s="14"/>
      <c s="6">
        <f t="shared" si="5"/>
        <v>0</v>
      </c>
      <c s="14"/>
      <c s="14">
        <v>4000000</v>
      </c>
      <c s="14"/>
      <c s="14">
        <v>-210254</v>
      </c>
      <c s="6">
        <f t="shared" si="6"/>
        <v>-210254</v>
      </c>
      <c s="14">
        <v>121600</v>
      </c>
      <c s="23">
        <v>46645</v>
      </c>
      <c s="17">
        <v>1</v>
      </c>
      <c s="17" t="s">
        <v>806</v>
      </c>
      <c s="17"/>
      <c s="8"/>
      <c s="3" t="s">
        <v>8</v>
      </c>
      <c s="3" t="s">
        <v>877</v>
      </c>
      <c s="3" t="s">
        <v>8</v>
      </c>
      <c s="3" t="s">
        <v>8</v>
      </c>
      <c s="17" t="s">
        <v>1200</v>
      </c>
      <c s="26" t="str">
        <f t="shared" si="7"/>
        <v xml:space="preserve">1.D </v>
      </c>
    </row>
    <row>
      <c r="B114" s="3" t="s">
        <v>38</v>
      </c>
      <c s="3" t="s">
        <v>463</v>
      </c>
      <c s="9" t="s">
        <v>1458</v>
      </c>
      <c s="17"/>
      <c s="23">
        <v>45531</v>
      </c>
      <c s="3" t="s">
        <v>1337</v>
      </c>
      <c s="8"/>
      <c s="14">
        <v>3653215</v>
      </c>
      <c s="14">
        <v>4000000</v>
      </c>
      <c s="14">
        <v>4000000</v>
      </c>
      <c s="14">
        <v>4000000</v>
      </c>
      <c s="14"/>
      <c s="14"/>
      <c s="14"/>
      <c s="6">
        <f t="shared" si="5"/>
        <v>0</v>
      </c>
      <c s="14"/>
      <c s="14">
        <v>4000000</v>
      </c>
      <c s="14"/>
      <c s="14">
        <v>-346785</v>
      </c>
      <c s="6">
        <f t="shared" si="6"/>
        <v>-346785</v>
      </c>
      <c s="14">
        <v>130340</v>
      </c>
      <c s="23">
        <v>47739</v>
      </c>
      <c s="17">
        <v>1</v>
      </c>
      <c s="17" t="s">
        <v>806</v>
      </c>
      <c s="17"/>
      <c s="8"/>
      <c s="3" t="s">
        <v>8</v>
      </c>
      <c s="3" t="s">
        <v>877</v>
      </c>
      <c s="3" t="s">
        <v>8</v>
      </c>
      <c s="3" t="s">
        <v>8</v>
      </c>
      <c s="17" t="s">
        <v>1200</v>
      </c>
      <c s="26" t="str">
        <f t="shared" si="7"/>
        <v xml:space="preserve">1.D </v>
      </c>
    </row>
    <row>
      <c r="B115" s="3" t="s">
        <v>441</v>
      </c>
      <c s="3" t="s">
        <v>574</v>
      </c>
      <c s="9" t="s">
        <v>59</v>
      </c>
      <c s="17"/>
      <c s="23">
        <v>45548</v>
      </c>
      <c s="3" t="s">
        <v>761</v>
      </c>
      <c s="8"/>
      <c s="14">
        <v>222234</v>
      </c>
      <c s="14">
        <v>222234</v>
      </c>
      <c s="14">
        <v>228056</v>
      </c>
      <c s="14">
        <v>224315</v>
      </c>
      <c s="14"/>
      <c s="14">
        <v>-2080</v>
      </c>
      <c s="14"/>
      <c s="6">
        <f t="shared" si="5"/>
        <v>-2080</v>
      </c>
      <c s="14"/>
      <c s="14">
        <v>222234</v>
      </c>
      <c s="14"/>
      <c s="14"/>
      <c s="6">
        <f t="shared" si="6"/>
        <v>0</v>
      </c>
      <c s="14">
        <v>6667</v>
      </c>
      <c s="23">
        <v>46643</v>
      </c>
      <c s="17">
        <v>1</v>
      </c>
      <c s="17" t="s">
        <v>806</v>
      </c>
      <c s="17"/>
      <c s="8"/>
      <c s="3" t="s">
        <v>8</v>
      </c>
      <c s="3" t="s">
        <v>774</v>
      </c>
      <c s="9" t="s">
        <v>1459</v>
      </c>
      <c s="3" t="s">
        <v>8</v>
      </c>
      <c s="17" t="s">
        <v>1200</v>
      </c>
      <c s="26" t="str">
        <f t="shared" si="7"/>
        <v xml:space="preserve">1.D </v>
      </c>
    </row>
    <row>
      <c r="B116" s="3" t="s">
        <v>842</v>
      </c>
      <c s="3" t="s">
        <v>60</v>
      </c>
      <c s="9" t="s">
        <v>575</v>
      </c>
      <c s="17"/>
      <c s="23">
        <v>45531</v>
      </c>
      <c s="3" t="s">
        <v>1337</v>
      </c>
      <c s="8"/>
      <c s="14">
        <v>4145424</v>
      </c>
      <c s="14">
        <v>5000000</v>
      </c>
      <c s="14">
        <v>5000000</v>
      </c>
      <c s="14">
        <v>5000000</v>
      </c>
      <c s="14"/>
      <c s="14"/>
      <c s="14"/>
      <c s="6">
        <f t="shared" si="5"/>
        <v>0</v>
      </c>
      <c s="14"/>
      <c s="14">
        <v>5000000</v>
      </c>
      <c s="14"/>
      <c s="14">
        <v>-854576</v>
      </c>
      <c s="6">
        <f t="shared" si="6"/>
        <v>-854576</v>
      </c>
      <c s="14">
        <v>95375</v>
      </c>
      <c s="23">
        <v>48121</v>
      </c>
      <c s="17">
        <v>1</v>
      </c>
      <c s="17" t="s">
        <v>99</v>
      </c>
      <c s="17"/>
      <c s="8"/>
      <c s="3" t="s">
        <v>1263</v>
      </c>
      <c s="9" t="s">
        <v>1558</v>
      </c>
      <c s="3" t="s">
        <v>8</v>
      </c>
      <c s="3" t="s">
        <v>8</v>
      </c>
      <c s="17" t="s">
        <v>1200</v>
      </c>
      <c s="26" t="str">
        <f t="shared" si="7"/>
        <v xml:space="preserve">1.F </v>
      </c>
    </row>
    <row>
      <c r="B117" s="3" t="s">
        <v>1240</v>
      </c>
      <c s="3" t="s">
        <v>1559</v>
      </c>
      <c s="9" t="s">
        <v>282</v>
      </c>
      <c s="17"/>
      <c s="23">
        <v>45536</v>
      </c>
      <c s="3" t="s">
        <v>267</v>
      </c>
      <c s="8"/>
      <c s="14">
        <v>5000000</v>
      </c>
      <c s="14">
        <v>5000000</v>
      </c>
      <c s="14">
        <v>4995950</v>
      </c>
      <c s="14">
        <v>4999445</v>
      </c>
      <c s="14"/>
      <c s="14">
        <v>555</v>
      </c>
      <c s="14"/>
      <c s="6">
        <f t="shared" si="5"/>
        <v>555</v>
      </c>
      <c s="14"/>
      <c s="14">
        <v>5000000</v>
      </c>
      <c s="14"/>
      <c s="14"/>
      <c s="6">
        <f t="shared" si="6"/>
        <v>0</v>
      </c>
      <c s="14">
        <v>125000</v>
      </c>
      <c s="23">
        <v>45536</v>
      </c>
      <c s="17">
        <v>2</v>
      </c>
      <c s="17" t="s">
        <v>10</v>
      </c>
      <c s="17" t="s">
        <v>86</v>
      </c>
      <c s="8"/>
      <c s="3" t="s">
        <v>576</v>
      </c>
      <c s="3" t="s">
        <v>662</v>
      </c>
      <c s="3" t="s">
        <v>8</v>
      </c>
      <c s="3" t="s">
        <v>8</v>
      </c>
      <c s="17" t="s">
        <v>1200</v>
      </c>
      <c s="26" t="str">
        <f t="shared" si="7"/>
        <v>2.B FE</v>
      </c>
    </row>
    <row>
      <c r="B118" s="3" t="s">
        <v>350</v>
      </c>
      <c s="3" t="s">
        <v>382</v>
      </c>
      <c s="9" t="s">
        <v>663</v>
      </c>
      <c s="17"/>
      <c s="23">
        <v>45555</v>
      </c>
      <c s="3" t="s">
        <v>947</v>
      </c>
      <c s="8"/>
      <c s="14">
        <v>207882</v>
      </c>
      <c s="14">
        <v>207882</v>
      </c>
      <c s="14">
        <v>207869</v>
      </c>
      <c s="14">
        <v>207875</v>
      </c>
      <c s="14"/>
      <c s="14">
        <v>7</v>
      </c>
      <c s="14"/>
      <c s="6">
        <f t="shared" si="5"/>
        <v>7</v>
      </c>
      <c s="14"/>
      <c s="14">
        <v>207882</v>
      </c>
      <c s="14"/>
      <c s="14"/>
      <c s="6">
        <f t="shared" si="6"/>
        <v>0</v>
      </c>
      <c s="14">
        <v>6534</v>
      </c>
      <c s="23">
        <v>51307</v>
      </c>
      <c s="17">
        <v>1</v>
      </c>
      <c s="17" t="s">
        <v>1199</v>
      </c>
      <c s="17" t="s">
        <v>86</v>
      </c>
      <c s="8"/>
      <c s="3" t="s">
        <v>8</v>
      </c>
      <c s="9" t="s">
        <v>963</v>
      </c>
      <c s="3" t="s">
        <v>305</v>
      </c>
      <c s="3" t="s">
        <v>8</v>
      </c>
      <c s="17" t="s">
        <v>1200</v>
      </c>
      <c s="26" t="str">
        <f t="shared" si="7"/>
        <v>1.A FE</v>
      </c>
    </row>
    <row>
      <c r="B119" s="3" t="s">
        <v>746</v>
      </c>
      <c s="3" t="s">
        <v>383</v>
      </c>
      <c s="9" t="s">
        <v>878</v>
      </c>
      <c s="17"/>
      <c s="23">
        <v>45555</v>
      </c>
      <c s="3" t="s">
        <v>947</v>
      </c>
      <c s="8"/>
      <c s="14">
        <v>217781</v>
      </c>
      <c s="14">
        <v>217781</v>
      </c>
      <c s="14">
        <v>217746</v>
      </c>
      <c s="14">
        <v>217760</v>
      </c>
      <c s="14"/>
      <c s="14">
        <v>21</v>
      </c>
      <c s="14"/>
      <c s="6">
        <f t="shared" si="5"/>
        <v>21</v>
      </c>
      <c s="14"/>
      <c s="14">
        <v>217781</v>
      </c>
      <c s="14"/>
      <c s="14"/>
      <c s="6">
        <f t="shared" si="6"/>
        <v>0</v>
      </c>
      <c s="14">
        <v>7293</v>
      </c>
      <c s="23">
        <v>51307</v>
      </c>
      <c s="17">
        <v>1</v>
      </c>
      <c s="17" t="s">
        <v>99</v>
      </c>
      <c s="17" t="s">
        <v>86</v>
      </c>
      <c s="8"/>
      <c s="3" t="s">
        <v>8</v>
      </c>
      <c s="9" t="s">
        <v>963</v>
      </c>
      <c s="3" t="s">
        <v>305</v>
      </c>
      <c s="3" t="s">
        <v>8</v>
      </c>
      <c s="17" t="s">
        <v>1200</v>
      </c>
      <c s="26" t="str">
        <f t="shared" si="7"/>
        <v>1.F FE</v>
      </c>
    </row>
    <row>
      <c r="B120" s="3" t="s">
        <v>1126</v>
      </c>
      <c s="3" t="s">
        <v>1264</v>
      </c>
      <c s="9" t="s">
        <v>879</v>
      </c>
      <c s="17"/>
      <c s="23">
        <v>45555</v>
      </c>
      <c s="3" t="s">
        <v>947</v>
      </c>
      <c s="8"/>
      <c s="14">
        <v>141750</v>
      </c>
      <c s="14">
        <v>141750</v>
      </c>
      <c s="14">
        <v>141817</v>
      </c>
      <c s="14">
        <v>141770</v>
      </c>
      <c s="14"/>
      <c s="14">
        <v>-20</v>
      </c>
      <c s="14"/>
      <c s="6">
        <f t="shared" si="5"/>
        <v>-20</v>
      </c>
      <c s="14"/>
      <c s="14">
        <v>141750</v>
      </c>
      <c s="14"/>
      <c s="14"/>
      <c s="6">
        <f t="shared" si="6"/>
        <v>0</v>
      </c>
      <c s="14">
        <v>2183</v>
      </c>
      <c s="23">
        <v>50241</v>
      </c>
      <c s="17">
        <v>1</v>
      </c>
      <c s="17" t="s">
        <v>99</v>
      </c>
      <c s="17" t="s">
        <v>86</v>
      </c>
      <c s="8"/>
      <c s="3" t="s">
        <v>8</v>
      </c>
      <c s="9" t="s">
        <v>1460</v>
      </c>
      <c s="3" t="s">
        <v>305</v>
      </c>
      <c s="3" t="s">
        <v>8</v>
      </c>
      <c s="17" t="s">
        <v>1200</v>
      </c>
      <c s="26" t="str">
        <f t="shared" si="7"/>
        <v>1.F FE</v>
      </c>
    </row>
    <row>
      <c r="B121" s="3" t="s">
        <v>1532</v>
      </c>
      <c s="3" t="s">
        <v>664</v>
      </c>
      <c s="9" t="s">
        <v>1265</v>
      </c>
      <c s="17"/>
      <c s="23">
        <v>45493</v>
      </c>
      <c s="3" t="s">
        <v>947</v>
      </c>
      <c s="8"/>
      <c s="14">
        <v>462693</v>
      </c>
      <c s="14">
        <v>462693</v>
      </c>
      <c s="14">
        <v>462605</v>
      </c>
      <c s="14">
        <v>462661</v>
      </c>
      <c s="14"/>
      <c s="14">
        <v>32</v>
      </c>
      <c s="14"/>
      <c s="6">
        <f t="shared" si="5"/>
        <v>32</v>
      </c>
      <c s="14"/>
      <c s="14">
        <v>462693</v>
      </c>
      <c s="14"/>
      <c s="14"/>
      <c s="6">
        <f t="shared" si="6"/>
        <v>0</v>
      </c>
      <c s="14">
        <v>7611</v>
      </c>
      <c s="23">
        <v>49815</v>
      </c>
      <c s="17">
        <v>1</v>
      </c>
      <c s="17" t="s">
        <v>99</v>
      </c>
      <c s="17" t="s">
        <v>86</v>
      </c>
      <c s="8"/>
      <c s="3" t="s">
        <v>8</v>
      </c>
      <c s="9" t="s">
        <v>1460</v>
      </c>
      <c s="3" t="s">
        <v>305</v>
      </c>
      <c s="3" t="s">
        <v>8</v>
      </c>
      <c s="17" t="s">
        <v>1200</v>
      </c>
      <c s="26" t="str">
        <f t="shared" si="7"/>
        <v>1.F FE</v>
      </c>
    </row>
    <row>
      <c r="B122" s="3" t="s">
        <v>443</v>
      </c>
      <c s="3" t="s">
        <v>665</v>
      </c>
      <c s="9" t="s">
        <v>167</v>
      </c>
      <c s="17"/>
      <c s="23">
        <v>45493</v>
      </c>
      <c s="3" t="s">
        <v>947</v>
      </c>
      <c s="8"/>
      <c s="14">
        <v>832848</v>
      </c>
      <c s="14">
        <v>832848</v>
      </c>
      <c s="14">
        <v>826457</v>
      </c>
      <c s="14">
        <v>831930</v>
      </c>
      <c s="14"/>
      <c s="14">
        <v>918</v>
      </c>
      <c s="14"/>
      <c s="6">
        <f t="shared" si="5"/>
        <v>918</v>
      </c>
      <c s="14"/>
      <c s="14">
        <v>832848</v>
      </c>
      <c s="14"/>
      <c s="14"/>
      <c s="6">
        <f t="shared" si="6"/>
        <v>0</v>
      </c>
      <c s="14">
        <v>15158</v>
      </c>
      <c s="23">
        <v>49815</v>
      </c>
      <c s="17">
        <v>2</v>
      </c>
      <c s="17" t="s">
        <v>10</v>
      </c>
      <c s="17" t="s">
        <v>86</v>
      </c>
      <c s="8"/>
      <c s="3" t="s">
        <v>8</v>
      </c>
      <c s="9" t="s">
        <v>1460</v>
      </c>
      <c s="3" t="s">
        <v>305</v>
      </c>
      <c s="3" t="s">
        <v>8</v>
      </c>
      <c s="17" t="s">
        <v>1200</v>
      </c>
      <c s="26" t="str">
        <f t="shared" si="7"/>
        <v>2.B FE</v>
      </c>
    </row>
    <row>
      <c r="B123" s="3" t="s">
        <v>846</v>
      </c>
      <c s="3" t="s">
        <v>1560</v>
      </c>
      <c s="9" t="s">
        <v>464</v>
      </c>
      <c s="17"/>
      <c s="23">
        <v>45555</v>
      </c>
      <c s="3" t="s">
        <v>947</v>
      </c>
      <c s="8"/>
      <c s="14">
        <v>171862</v>
      </c>
      <c s="14">
        <v>171862</v>
      </c>
      <c s="14">
        <v>171823</v>
      </c>
      <c s="14">
        <v>171847</v>
      </c>
      <c s="14"/>
      <c s="14">
        <v>15</v>
      </c>
      <c s="14"/>
      <c s="6">
        <f t="shared" si="5"/>
        <v>15</v>
      </c>
      <c s="14"/>
      <c s="14">
        <v>171862</v>
      </c>
      <c s="14"/>
      <c s="14"/>
      <c s="6">
        <f t="shared" si="6"/>
        <v>0</v>
      </c>
      <c s="14">
        <v>1527</v>
      </c>
      <c s="23">
        <v>50364</v>
      </c>
      <c s="17">
        <v>1</v>
      </c>
      <c s="17" t="s">
        <v>99</v>
      </c>
      <c s="17" t="s">
        <v>86</v>
      </c>
      <c s="8"/>
      <c s="3" t="s">
        <v>8</v>
      </c>
      <c s="9" t="s">
        <v>963</v>
      </c>
      <c s="3" t="s">
        <v>305</v>
      </c>
      <c s="3" t="s">
        <v>8</v>
      </c>
      <c s="17" t="s">
        <v>1200</v>
      </c>
      <c s="26" t="str">
        <f t="shared" si="7"/>
        <v>1.F FE</v>
      </c>
    </row>
    <row>
      <c r="B124" s="3" t="s">
        <v>1242</v>
      </c>
      <c s="3" t="s">
        <v>1561</v>
      </c>
      <c s="9" t="s">
        <v>666</v>
      </c>
      <c s="17"/>
      <c s="23">
        <v>45555</v>
      </c>
      <c s="3" t="s">
        <v>947</v>
      </c>
      <c s="8"/>
      <c s="14">
        <v>118155</v>
      </c>
      <c s="14">
        <v>118155</v>
      </c>
      <c s="14">
        <v>118140</v>
      </c>
      <c s="14">
        <v>118149</v>
      </c>
      <c s="14"/>
      <c s="14">
        <v>6</v>
      </c>
      <c s="14"/>
      <c s="6">
        <f t="shared" si="5"/>
        <v>6</v>
      </c>
      <c s="14"/>
      <c s="14">
        <v>118155</v>
      </c>
      <c s="14"/>
      <c s="14"/>
      <c s="6">
        <f t="shared" si="6"/>
        <v>0</v>
      </c>
      <c s="14">
        <v>1403</v>
      </c>
      <c s="23">
        <v>50364</v>
      </c>
      <c s="17">
        <v>2</v>
      </c>
      <c s="17" t="s">
        <v>10</v>
      </c>
      <c s="17" t="s">
        <v>86</v>
      </c>
      <c s="8"/>
      <c s="3" t="s">
        <v>8</v>
      </c>
      <c s="9" t="s">
        <v>963</v>
      </c>
      <c s="3" t="s">
        <v>305</v>
      </c>
      <c s="3" t="s">
        <v>8</v>
      </c>
      <c s="17" t="s">
        <v>1200</v>
      </c>
      <c s="26" t="str">
        <f t="shared" si="7"/>
        <v>2.B FE</v>
      </c>
    </row>
    <row>
      <c r="B125" s="3" t="s">
        <v>39</v>
      </c>
      <c s="3" t="s">
        <v>465</v>
      </c>
      <c s="9" t="s">
        <v>1562</v>
      </c>
      <c s="17"/>
      <c s="23">
        <v>45555</v>
      </c>
      <c s="3" t="s">
        <v>947</v>
      </c>
      <c s="8"/>
      <c s="14">
        <v>296199</v>
      </c>
      <c s="14">
        <v>296199</v>
      </c>
      <c s="14">
        <v>296188</v>
      </c>
      <c s="14">
        <v>296193</v>
      </c>
      <c s="14"/>
      <c s="14">
        <v>6</v>
      </c>
      <c s="14"/>
      <c s="6">
        <f t="shared" si="5"/>
        <v>6</v>
      </c>
      <c s="14"/>
      <c s="14">
        <v>296199</v>
      </c>
      <c s="14"/>
      <c s="14"/>
      <c s="6">
        <f t="shared" si="6"/>
        <v>0</v>
      </c>
      <c s="14">
        <v>3543</v>
      </c>
      <c s="23">
        <v>50668</v>
      </c>
      <c s="17">
        <v>1</v>
      </c>
      <c s="17" t="s">
        <v>99</v>
      </c>
      <c s="17" t="s">
        <v>86</v>
      </c>
      <c s="8"/>
      <c s="3" t="s">
        <v>8</v>
      </c>
      <c s="9" t="s">
        <v>1266</v>
      </c>
      <c s="3" t="s">
        <v>305</v>
      </c>
      <c s="3" t="s">
        <v>8</v>
      </c>
      <c s="17" t="s">
        <v>1200</v>
      </c>
      <c s="26" t="str">
        <f t="shared" si="7"/>
        <v>1.F FE</v>
      </c>
    </row>
    <row>
      <c r="B126" s="3" t="s">
        <v>444</v>
      </c>
      <c s="3" t="s">
        <v>466</v>
      </c>
      <c s="9" t="s">
        <v>775</v>
      </c>
      <c s="17"/>
      <c s="23">
        <v>45555</v>
      </c>
      <c s="3" t="s">
        <v>947</v>
      </c>
      <c s="8"/>
      <c s="14">
        <v>236959</v>
      </c>
      <c s="14">
        <v>236959</v>
      </c>
      <c s="14">
        <v>236958</v>
      </c>
      <c s="14">
        <v>236959</v>
      </c>
      <c s="14"/>
      <c s="14"/>
      <c s="14"/>
      <c s="6">
        <f t="shared" si="5"/>
        <v>0</v>
      </c>
      <c s="14"/>
      <c s="14">
        <v>236959</v>
      </c>
      <c s="14"/>
      <c s="14"/>
      <c s="6">
        <f t="shared" si="6"/>
        <v>0</v>
      </c>
      <c s="14">
        <v>3071</v>
      </c>
      <c s="23">
        <v>50668</v>
      </c>
      <c s="17">
        <v>2</v>
      </c>
      <c s="17" t="s">
        <v>10</v>
      </c>
      <c s="17" t="s">
        <v>86</v>
      </c>
      <c s="8"/>
      <c s="3" t="s">
        <v>8</v>
      </c>
      <c s="9" t="s">
        <v>1266</v>
      </c>
      <c s="3" t="s">
        <v>305</v>
      </c>
      <c s="3" t="s">
        <v>8</v>
      </c>
      <c s="17" t="s">
        <v>1200</v>
      </c>
      <c s="26" t="str">
        <f t="shared" si="7"/>
        <v>2.B FE</v>
      </c>
    </row>
    <row>
      <c r="B127" s="3" t="s">
        <v>849</v>
      </c>
      <c s="3" t="s">
        <v>1350</v>
      </c>
      <c s="9" t="s">
        <v>168</v>
      </c>
      <c s="17"/>
      <c s="23">
        <v>45555</v>
      </c>
      <c s="3" t="s">
        <v>947</v>
      </c>
      <c s="8"/>
      <c s="14">
        <v>238999</v>
      </c>
      <c s="14">
        <v>238999</v>
      </c>
      <c s="14">
        <v>238934</v>
      </c>
      <c s="14">
        <v>238954</v>
      </c>
      <c s="14"/>
      <c s="14">
        <v>45</v>
      </c>
      <c s="14"/>
      <c s="6">
        <f t="shared" si="5"/>
        <v>45</v>
      </c>
      <c s="14"/>
      <c s="14">
        <v>238999</v>
      </c>
      <c s="14"/>
      <c s="14"/>
      <c s="6">
        <f t="shared" si="6"/>
        <v>0</v>
      </c>
      <c s="14">
        <v>9196</v>
      </c>
      <c s="23">
        <v>50971</v>
      </c>
      <c s="17">
        <v>1</v>
      </c>
      <c s="17" t="s">
        <v>1199</v>
      </c>
      <c s="17" t="s">
        <v>86</v>
      </c>
      <c s="8"/>
      <c s="3" t="s">
        <v>8</v>
      </c>
      <c s="9" t="s">
        <v>1266</v>
      </c>
      <c s="3" t="s">
        <v>305</v>
      </c>
      <c s="3" t="s">
        <v>8</v>
      </c>
      <c s="17" t="s">
        <v>1200</v>
      </c>
      <c s="26" t="str">
        <f t="shared" si="7"/>
        <v>1.A FE</v>
      </c>
    </row>
    <row>
      <c r="B128" s="3" t="s">
        <v>1419</v>
      </c>
      <c s="3" t="s">
        <v>1351</v>
      </c>
      <c s="9" t="s">
        <v>1159</v>
      </c>
      <c s="17"/>
      <c s="23">
        <v>45555</v>
      </c>
      <c s="3" t="s">
        <v>947</v>
      </c>
      <c s="8"/>
      <c s="14">
        <v>238999</v>
      </c>
      <c s="14">
        <v>238999</v>
      </c>
      <c s="14">
        <v>238952</v>
      </c>
      <c s="14">
        <v>238966</v>
      </c>
      <c s="14"/>
      <c s="14">
        <v>33</v>
      </c>
      <c s="14"/>
      <c s="6">
        <f t="shared" si="5"/>
        <v>33</v>
      </c>
      <c s="14"/>
      <c s="14">
        <v>238999</v>
      </c>
      <c s="14"/>
      <c s="14"/>
      <c s="6">
        <f t="shared" si="6"/>
        <v>0</v>
      </c>
      <c s="14">
        <v>9968</v>
      </c>
      <c s="23">
        <v>50971</v>
      </c>
      <c s="17">
        <v>1</v>
      </c>
      <c s="17" t="s">
        <v>99</v>
      </c>
      <c s="17" t="s">
        <v>86</v>
      </c>
      <c s="8"/>
      <c s="3" t="s">
        <v>8</v>
      </c>
      <c s="9" t="s">
        <v>1266</v>
      </c>
      <c s="3" t="s">
        <v>305</v>
      </c>
      <c s="3" t="s">
        <v>8</v>
      </c>
      <c s="17" t="s">
        <v>1200</v>
      </c>
      <c s="26" t="str">
        <f t="shared" si="7"/>
        <v>1.F FE</v>
      </c>
    </row>
    <row>
      <c r="B129" s="3" t="s">
        <v>249</v>
      </c>
      <c s="3" t="s">
        <v>230</v>
      </c>
      <c s="9" t="s">
        <v>724</v>
      </c>
      <c s="17"/>
      <c s="23">
        <v>45520</v>
      </c>
      <c s="3" t="s">
        <v>925</v>
      </c>
      <c s="8"/>
      <c s="14">
        <v>1999960</v>
      </c>
      <c s="14">
        <v>2000000</v>
      </c>
      <c s="14">
        <v>1999860</v>
      </c>
      <c s="14"/>
      <c s="14"/>
      <c s="14"/>
      <c s="14"/>
      <c s="6">
        <f t="shared" si="5"/>
        <v>0</v>
      </c>
      <c s="14"/>
      <c s="14">
        <v>1999860</v>
      </c>
      <c s="14"/>
      <c s="14">
        <v>100</v>
      </c>
      <c s="6">
        <f t="shared" si="6"/>
        <v>100</v>
      </c>
      <c s="14"/>
      <c s="23">
        <v>47392</v>
      </c>
      <c s="17">
        <v>2</v>
      </c>
      <c s="17" t="s">
        <v>412</v>
      </c>
      <c s="17"/>
      <c s="8"/>
      <c s="3" t="s">
        <v>8</v>
      </c>
      <c s="3" t="s">
        <v>27</v>
      </c>
      <c s="3" t="s">
        <v>305</v>
      </c>
      <c s="3" t="s">
        <v>8</v>
      </c>
      <c s="17" t="s">
        <v>1200</v>
      </c>
      <c s="26" t="str">
        <f t="shared" si="7"/>
        <v xml:space="preserve">2.C </v>
      </c>
    </row>
    <row>
      <c r="B130" s="3" t="s">
        <v>634</v>
      </c>
      <c s="3" t="s">
        <v>1160</v>
      </c>
      <c s="9" t="s">
        <v>577</v>
      </c>
      <c s="17"/>
      <c s="23">
        <v>45555</v>
      </c>
      <c s="3" t="s">
        <v>947</v>
      </c>
      <c s="8"/>
      <c s="14">
        <v>5000</v>
      </c>
      <c s="14">
        <v>5000</v>
      </c>
      <c s="14">
        <v>5000</v>
      </c>
      <c s="14">
        <v>5000</v>
      </c>
      <c s="14"/>
      <c s="14"/>
      <c s="14"/>
      <c s="6">
        <f t="shared" si="5"/>
        <v>0</v>
      </c>
      <c s="14"/>
      <c s="14">
        <v>5000</v>
      </c>
      <c s="14"/>
      <c s="14"/>
      <c s="6">
        <f t="shared" si="6"/>
        <v>0</v>
      </c>
      <c s="14">
        <v>144</v>
      </c>
      <c s="23">
        <v>54808</v>
      </c>
      <c s="17">
        <v>2</v>
      </c>
      <c s="17" t="s">
        <v>10</v>
      </c>
      <c s="17" t="s">
        <v>86</v>
      </c>
      <c s="8"/>
      <c s="3" t="s">
        <v>8</v>
      </c>
      <c s="9" t="s">
        <v>467</v>
      </c>
      <c s="3" t="s">
        <v>305</v>
      </c>
      <c s="3" t="s">
        <v>8</v>
      </c>
      <c s="17" t="s">
        <v>1200</v>
      </c>
      <c s="26" t="str">
        <f t="shared" si="7"/>
        <v>2.B FE</v>
      </c>
    </row>
    <row>
      <c r="B131" s="3" t="s">
        <v>1017</v>
      </c>
      <c s="3" t="s">
        <v>1046</v>
      </c>
      <c s="9" t="s">
        <v>1161</v>
      </c>
      <c s="17"/>
      <c s="23">
        <v>45555</v>
      </c>
      <c s="3" t="s">
        <v>947</v>
      </c>
      <c s="8"/>
      <c s="14">
        <v>25000</v>
      </c>
      <c s="14">
        <v>25000</v>
      </c>
      <c s="14">
        <v>25000</v>
      </c>
      <c s="14">
        <v>25000</v>
      </c>
      <c s="14"/>
      <c s="14"/>
      <c s="14"/>
      <c s="6">
        <f t="shared" si="5"/>
        <v>0</v>
      </c>
      <c s="14"/>
      <c s="14">
        <v>25000</v>
      </c>
      <c s="14"/>
      <c s="14"/>
      <c s="6">
        <f t="shared" si="6"/>
        <v>0</v>
      </c>
      <c s="14">
        <v>439</v>
      </c>
      <c s="23">
        <v>55385</v>
      </c>
      <c s="17">
        <v>2</v>
      </c>
      <c s="17" t="s">
        <v>10</v>
      </c>
      <c s="17" t="s">
        <v>86</v>
      </c>
      <c s="8"/>
      <c s="3" t="s">
        <v>8</v>
      </c>
      <c s="9" t="s">
        <v>384</v>
      </c>
      <c s="3" t="s">
        <v>305</v>
      </c>
      <c s="3" t="s">
        <v>8</v>
      </c>
      <c s="17" t="s">
        <v>1200</v>
      </c>
      <c s="26" t="str">
        <f t="shared" si="7"/>
        <v>2.B FE</v>
      </c>
    </row>
    <row>
      <c r="B132" s="3" t="s">
        <v>1422</v>
      </c>
      <c s="3" t="s">
        <v>283</v>
      </c>
      <c s="9" t="s">
        <v>667</v>
      </c>
      <c s="17"/>
      <c s="23">
        <v>45555</v>
      </c>
      <c s="3" t="s">
        <v>947</v>
      </c>
      <c s="8"/>
      <c s="14">
        <v>320000</v>
      </c>
      <c s="14">
        <v>320000</v>
      </c>
      <c s="14">
        <v>319861</v>
      </c>
      <c s="14">
        <v>319918</v>
      </c>
      <c s="14"/>
      <c s="14">
        <v>82</v>
      </c>
      <c s="14"/>
      <c s="6">
        <f t="shared" si="5"/>
        <v>82</v>
      </c>
      <c s="14"/>
      <c s="14">
        <v>320000</v>
      </c>
      <c s="14"/>
      <c s="14"/>
      <c s="6">
        <f t="shared" si="6"/>
        <v>0</v>
      </c>
      <c s="14">
        <v>4459</v>
      </c>
      <c s="23">
        <v>53194</v>
      </c>
      <c s="17">
        <v>1</v>
      </c>
      <c s="17" t="s">
        <v>99</v>
      </c>
      <c s="17" t="s">
        <v>86</v>
      </c>
      <c s="8"/>
      <c s="3" t="s">
        <v>8</v>
      </c>
      <c s="9" t="s">
        <v>61</v>
      </c>
      <c s="3" t="s">
        <v>305</v>
      </c>
      <c s="3" t="s">
        <v>8</v>
      </c>
      <c s="17" t="s">
        <v>1200</v>
      </c>
      <c s="26" t="str">
        <f t="shared" si="7"/>
        <v>1.F FE</v>
      </c>
    </row>
    <row>
      <c r="B133" s="3" t="s">
        <v>250</v>
      </c>
      <c s="3" t="s">
        <v>1047</v>
      </c>
      <c s="9" t="s">
        <v>964</v>
      </c>
      <c s="17"/>
      <c s="23">
        <v>45555</v>
      </c>
      <c s="3" t="s">
        <v>947</v>
      </c>
      <c s="8"/>
      <c s="14">
        <v>82500</v>
      </c>
      <c s="14">
        <v>82500</v>
      </c>
      <c s="14">
        <v>82490</v>
      </c>
      <c s="14">
        <v>82493</v>
      </c>
      <c s="14"/>
      <c s="14">
        <v>7</v>
      </c>
      <c s="14"/>
      <c s="6">
        <f t="shared" si="5"/>
        <v>7</v>
      </c>
      <c s="14"/>
      <c s="14">
        <v>82500</v>
      </c>
      <c s="14"/>
      <c s="14"/>
      <c s="6">
        <f t="shared" si="6"/>
        <v>0</v>
      </c>
      <c s="14">
        <v>907</v>
      </c>
      <c s="23">
        <v>53378</v>
      </c>
      <c s="17">
        <v>1</v>
      </c>
      <c s="17" t="s">
        <v>1289</v>
      </c>
      <c s="17" t="s">
        <v>86</v>
      </c>
      <c s="8"/>
      <c s="3" t="s">
        <v>8</v>
      </c>
      <c s="9" t="s">
        <v>1563</v>
      </c>
      <c s="3" t="s">
        <v>305</v>
      </c>
      <c s="3" t="s">
        <v>8</v>
      </c>
      <c s="17" t="s">
        <v>1200</v>
      </c>
      <c s="26" t="str">
        <f t="shared" si="7"/>
        <v>1.E FE</v>
      </c>
    </row>
    <row>
      <c r="B134" s="3" t="s">
        <v>636</v>
      </c>
      <c s="3" t="s">
        <v>62</v>
      </c>
      <c s="9" t="s">
        <v>578</v>
      </c>
      <c s="17"/>
      <c s="23">
        <v>45555</v>
      </c>
      <c s="3" t="s">
        <v>947</v>
      </c>
      <c s="8"/>
      <c s="14">
        <v>262500</v>
      </c>
      <c s="14">
        <v>262500</v>
      </c>
      <c s="14">
        <v>262395</v>
      </c>
      <c s="14">
        <v>262435</v>
      </c>
      <c s="14"/>
      <c s="14">
        <v>65</v>
      </c>
      <c s="14"/>
      <c s="6">
        <f t="shared" si="5"/>
        <v>65</v>
      </c>
      <c s="14"/>
      <c s="14">
        <v>262500</v>
      </c>
      <c s="14"/>
      <c s="14"/>
      <c s="6">
        <f t="shared" si="6"/>
        <v>0</v>
      </c>
      <c s="14">
        <v>3588</v>
      </c>
      <c s="23">
        <v>53225</v>
      </c>
      <c s="17">
        <v>1</v>
      </c>
      <c s="17" t="s">
        <v>99</v>
      </c>
      <c s="17" t="s">
        <v>86</v>
      </c>
      <c s="8"/>
      <c s="3" t="s">
        <v>8</v>
      </c>
      <c s="9" t="s">
        <v>880</v>
      </c>
      <c s="3" t="s">
        <v>305</v>
      </c>
      <c s="3" t="s">
        <v>8</v>
      </c>
      <c s="17" t="s">
        <v>1200</v>
      </c>
      <c s="26" t="str">
        <f t="shared" si="7"/>
        <v>1.F FE</v>
      </c>
    </row>
    <row>
      <c r="B135" s="3" t="s">
        <v>1020</v>
      </c>
      <c s="3" t="s">
        <v>965</v>
      </c>
      <c s="9" t="s">
        <v>1352</v>
      </c>
      <c s="17"/>
      <c s="23">
        <v>45555</v>
      </c>
      <c s="3" t="s">
        <v>947</v>
      </c>
      <c s="8"/>
      <c s="14">
        <v>340195</v>
      </c>
      <c s="14">
        <v>340195</v>
      </c>
      <c s="14">
        <v>341406</v>
      </c>
      <c s="14">
        <v>340939</v>
      </c>
      <c s="14"/>
      <c s="14">
        <v>-744</v>
      </c>
      <c s="14"/>
      <c s="6">
        <f t="shared" si="5"/>
        <v>-744</v>
      </c>
      <c s="14"/>
      <c s="14">
        <v>340195</v>
      </c>
      <c s="14"/>
      <c s="14"/>
      <c s="6">
        <f t="shared" si="6"/>
        <v>0</v>
      </c>
      <c s="14">
        <v>6208</v>
      </c>
      <c s="23">
        <v>53195</v>
      </c>
      <c s="17">
        <v>1</v>
      </c>
      <c s="17" t="s">
        <v>99</v>
      </c>
      <c s="17" t="s">
        <v>86</v>
      </c>
      <c s="8"/>
      <c s="3" t="s">
        <v>8</v>
      </c>
      <c s="9" t="s">
        <v>966</v>
      </c>
      <c s="3" t="s">
        <v>305</v>
      </c>
      <c s="3" t="s">
        <v>8</v>
      </c>
      <c s="17" t="s">
        <v>1200</v>
      </c>
      <c s="26" t="str">
        <f t="shared" si="7"/>
        <v>1.F FE</v>
      </c>
    </row>
    <row>
      <c r="B136" s="3" t="s">
        <v>1535</v>
      </c>
      <c s="3" t="s">
        <v>1564</v>
      </c>
      <c s="9" t="s">
        <v>1162</v>
      </c>
      <c s="17"/>
      <c s="23">
        <v>45555</v>
      </c>
      <c s="3" t="s">
        <v>947</v>
      </c>
      <c s="8"/>
      <c s="14">
        <v>212500</v>
      </c>
      <c s="14">
        <v>212500</v>
      </c>
      <c s="14">
        <v>212460</v>
      </c>
      <c s="14">
        <v>212474</v>
      </c>
      <c s="14"/>
      <c s="14">
        <v>26</v>
      </c>
      <c s="14"/>
      <c s="6">
        <f t="shared" si="5"/>
        <v>26</v>
      </c>
      <c s="14"/>
      <c s="14">
        <v>212500</v>
      </c>
      <c s="14"/>
      <c s="14"/>
      <c s="6">
        <f t="shared" si="6"/>
        <v>0</v>
      </c>
      <c s="14">
        <v>2989</v>
      </c>
      <c s="23">
        <v>53225</v>
      </c>
      <c s="17">
        <v>1</v>
      </c>
      <c s="17" t="s">
        <v>99</v>
      </c>
      <c s="17" t="s">
        <v>86</v>
      </c>
      <c s="8"/>
      <c s="3" t="s">
        <v>8</v>
      </c>
      <c s="9" t="s">
        <v>967</v>
      </c>
      <c s="3" t="s">
        <v>305</v>
      </c>
      <c s="3" t="s">
        <v>8</v>
      </c>
      <c s="17" t="s">
        <v>1200</v>
      </c>
      <c s="26" t="str">
        <f t="shared" si="7"/>
        <v>1.F FE</v>
      </c>
    </row>
    <row>
      <c r="B137" s="3" t="s">
        <v>354</v>
      </c>
      <c s="3" t="s">
        <v>881</v>
      </c>
      <c s="9" t="s">
        <v>882</v>
      </c>
      <c s="17"/>
      <c s="23">
        <v>45555</v>
      </c>
      <c s="3" t="s">
        <v>947</v>
      </c>
      <c s="8"/>
      <c s="14">
        <v>106250</v>
      </c>
      <c s="14">
        <v>106250</v>
      </c>
      <c s="14">
        <v>106231</v>
      </c>
      <c s="14">
        <v>106237</v>
      </c>
      <c s="14"/>
      <c s="14">
        <v>13</v>
      </c>
      <c s="14"/>
      <c s="6">
        <f t="shared" si="5"/>
        <v>13</v>
      </c>
      <c s="14"/>
      <c s="14">
        <v>106250</v>
      </c>
      <c s="14"/>
      <c s="14"/>
      <c s="6">
        <f t="shared" si="6"/>
        <v>0</v>
      </c>
      <c s="14">
        <v>2649</v>
      </c>
      <c s="23">
        <v>53225</v>
      </c>
      <c s="17">
        <v>2</v>
      </c>
      <c s="17" t="s">
        <v>10</v>
      </c>
      <c s="17" t="s">
        <v>86</v>
      </c>
      <c s="8"/>
      <c s="3" t="s">
        <v>8</v>
      </c>
      <c s="9" t="s">
        <v>967</v>
      </c>
      <c s="3" t="s">
        <v>305</v>
      </c>
      <c s="3" t="s">
        <v>8</v>
      </c>
      <c s="17" t="s">
        <v>1200</v>
      </c>
      <c s="26" t="str">
        <f t="shared" si="7"/>
        <v>2.B FE</v>
      </c>
    </row>
    <row>
      <c r="B138" s="3" t="s">
        <v>1021</v>
      </c>
      <c s="3" t="s">
        <v>1353</v>
      </c>
      <c s="9" t="s">
        <v>1048</v>
      </c>
      <c s="17"/>
      <c s="23">
        <v>45562</v>
      </c>
      <c s="3" t="s">
        <v>776</v>
      </c>
      <c s="8"/>
      <c s="14">
        <v>1987120</v>
      </c>
      <c s="14">
        <v>2000000</v>
      </c>
      <c s="14">
        <v>2000000</v>
      </c>
      <c s="14">
        <v>2000000</v>
      </c>
      <c s="14"/>
      <c s="14"/>
      <c s="14"/>
      <c s="6">
        <f t="shared" si="5"/>
        <v>0</v>
      </c>
      <c s="14"/>
      <c s="14">
        <v>2000000</v>
      </c>
      <c s="14"/>
      <c s="14">
        <v>-12880</v>
      </c>
      <c s="6">
        <f t="shared" si="6"/>
        <v>-12880</v>
      </c>
      <c s="14">
        <v>67342</v>
      </c>
      <c s="23">
        <v>46910</v>
      </c>
      <c s="17">
        <v>2</v>
      </c>
      <c s="17" t="s">
        <v>1199</v>
      </c>
      <c s="17" t="s">
        <v>86</v>
      </c>
      <c s="8"/>
      <c s="3" t="s">
        <v>1163</v>
      </c>
      <c s="3" t="s">
        <v>1461</v>
      </c>
      <c s="3" t="s">
        <v>8</v>
      </c>
      <c s="3" t="s">
        <v>8</v>
      </c>
      <c s="17" t="s">
        <v>1200</v>
      </c>
      <c s="26" t="str">
        <f t="shared" si="7"/>
        <v>2.A FE</v>
      </c>
    </row>
    <row>
      <c r="B139" s="3" t="s">
        <v>1426</v>
      </c>
      <c s="3" t="s">
        <v>1354</v>
      </c>
      <c s="9" t="s">
        <v>1462</v>
      </c>
      <c s="17"/>
      <c s="23">
        <v>45555</v>
      </c>
      <c s="3" t="s">
        <v>947</v>
      </c>
      <c s="8"/>
      <c s="14">
        <v>107030</v>
      </c>
      <c s="14">
        <v>107030</v>
      </c>
      <c s="14">
        <v>107797</v>
      </c>
      <c s="14">
        <v>107133</v>
      </c>
      <c s="14"/>
      <c s="14">
        <v>-103</v>
      </c>
      <c s="14"/>
      <c s="6">
        <f t="shared" si="5"/>
        <v>-103</v>
      </c>
      <c s="14"/>
      <c s="14">
        <v>107030</v>
      </c>
      <c s="14"/>
      <c s="14"/>
      <c s="6">
        <f t="shared" si="6"/>
        <v>0</v>
      </c>
      <c s="14">
        <v>2580</v>
      </c>
      <c s="23">
        <v>49725</v>
      </c>
      <c s="17">
        <v>1</v>
      </c>
      <c s="17" t="s">
        <v>1199</v>
      </c>
      <c s="17" t="s">
        <v>86</v>
      </c>
      <c s="8"/>
      <c s="3" t="s">
        <v>8</v>
      </c>
      <c s="9" t="s">
        <v>1565</v>
      </c>
      <c s="3" t="s">
        <v>305</v>
      </c>
      <c s="3" t="s">
        <v>8</v>
      </c>
      <c s="17" t="s">
        <v>1200</v>
      </c>
      <c s="26" t="str">
        <f t="shared" si="7"/>
        <v>1.A FE</v>
      </c>
    </row>
    <row>
      <c r="B140" s="3" t="s">
        <v>253</v>
      </c>
      <c s="3" t="s">
        <v>169</v>
      </c>
      <c s="9" t="s">
        <v>579</v>
      </c>
      <c s="17"/>
      <c s="23">
        <v>45531</v>
      </c>
      <c s="3" t="s">
        <v>1337</v>
      </c>
      <c s="8"/>
      <c s="14">
        <v>2542514</v>
      </c>
      <c s="14">
        <v>3000000</v>
      </c>
      <c s="14">
        <v>3000000</v>
      </c>
      <c s="14">
        <v>3000000</v>
      </c>
      <c s="14"/>
      <c s="14"/>
      <c s="14"/>
      <c s="6">
        <f t="shared" si="5"/>
        <v>0</v>
      </c>
      <c s="14"/>
      <c s="14">
        <v>3000000</v>
      </c>
      <c s="14"/>
      <c s="14">
        <v>-457486</v>
      </c>
      <c s="6">
        <f t="shared" si="6"/>
        <v>-457486</v>
      </c>
      <c s="14">
        <v>59008</v>
      </c>
      <c s="23">
        <v>47717</v>
      </c>
      <c s="17">
        <v>1</v>
      </c>
      <c s="17" t="s">
        <v>499</v>
      </c>
      <c s="17"/>
      <c s="8"/>
      <c s="3" t="s">
        <v>385</v>
      </c>
      <c s="3" t="s">
        <v>284</v>
      </c>
      <c s="3" t="s">
        <v>170</v>
      </c>
      <c s="3" t="s">
        <v>8</v>
      </c>
      <c s="17" t="s">
        <v>1200</v>
      </c>
      <c s="26" t="str">
        <f t="shared" si="7"/>
        <v xml:space="preserve">1.G </v>
      </c>
    </row>
    <row>
      <c r="B141" s="3" t="s">
        <v>638</v>
      </c>
      <c s="3" t="s">
        <v>1049</v>
      </c>
      <c s="9" t="s">
        <v>777</v>
      </c>
      <c s="17"/>
      <c s="23">
        <v>45550</v>
      </c>
      <c s="3" t="s">
        <v>947</v>
      </c>
      <c s="8"/>
      <c s="14">
        <v>10065</v>
      </c>
      <c s="14">
        <v>10065</v>
      </c>
      <c s="14">
        <v>10065</v>
      </c>
      <c s="14">
        <v>10037</v>
      </c>
      <c s="14"/>
      <c s="14">
        <v>28</v>
      </c>
      <c s="14"/>
      <c s="6">
        <f t="shared" si="5"/>
        <v>28</v>
      </c>
      <c s="14"/>
      <c s="14">
        <v>10065</v>
      </c>
      <c s="14"/>
      <c s="14"/>
      <c s="6">
        <f t="shared" si="6"/>
        <v>0</v>
      </c>
      <c s="14">
        <v>381</v>
      </c>
      <c s="23">
        <v>54589</v>
      </c>
      <c s="17">
        <v>2</v>
      </c>
      <c s="17" t="s">
        <v>10</v>
      </c>
      <c s="17" t="s">
        <v>86</v>
      </c>
      <c s="8"/>
      <c s="3" t="s">
        <v>8</v>
      </c>
      <c s="9" t="s">
        <v>778</v>
      </c>
      <c s="3" t="s">
        <v>305</v>
      </c>
      <c s="3" t="s">
        <v>8</v>
      </c>
      <c s="17" t="s">
        <v>1200</v>
      </c>
      <c s="26" t="str">
        <f t="shared" si="7"/>
        <v>2.B FE</v>
      </c>
    </row>
    <row>
      <c r="B142" s="3" t="s">
        <v>1022</v>
      </c>
      <c s="3" t="s">
        <v>1463</v>
      </c>
      <c s="9" t="s">
        <v>668</v>
      </c>
      <c s="17"/>
      <c s="23">
        <v>45550</v>
      </c>
      <c s="3" t="s">
        <v>947</v>
      </c>
      <c s="8"/>
      <c s="14">
        <v>25009</v>
      </c>
      <c s="14">
        <v>25009</v>
      </c>
      <c s="14">
        <v>25009</v>
      </c>
      <c s="14">
        <v>25009</v>
      </c>
      <c s="14"/>
      <c s="14"/>
      <c s="14"/>
      <c s="6">
        <f t="shared" si="5"/>
        <v>0</v>
      </c>
      <c s="14"/>
      <c s="14">
        <v>25009</v>
      </c>
      <c s="14"/>
      <c s="14"/>
      <c s="6">
        <f t="shared" si="6"/>
        <v>0</v>
      </c>
      <c s="14">
        <v>521</v>
      </c>
      <c s="23">
        <v>55319</v>
      </c>
      <c s="17">
        <v>2</v>
      </c>
      <c s="17" t="s">
        <v>10</v>
      </c>
      <c s="17" t="s">
        <v>86</v>
      </c>
      <c s="8"/>
      <c s="3" t="s">
        <v>8</v>
      </c>
      <c s="9" t="s">
        <v>1566</v>
      </c>
      <c s="3" t="s">
        <v>305</v>
      </c>
      <c s="3" t="s">
        <v>8</v>
      </c>
      <c s="17" t="s">
        <v>1200</v>
      </c>
      <c s="26" t="str">
        <f t="shared" si="7"/>
        <v>2.B FE</v>
      </c>
    </row>
    <row>
      <c r="B143" s="3" t="s">
        <v>1427</v>
      </c>
      <c s="3" t="s">
        <v>171</v>
      </c>
      <c s="9" t="s">
        <v>63</v>
      </c>
      <c s="17"/>
      <c s="23">
        <v>45553</v>
      </c>
      <c s="3" t="s">
        <v>947</v>
      </c>
      <c s="8"/>
      <c s="14">
        <v>262296</v>
      </c>
      <c s="14">
        <v>262296</v>
      </c>
      <c s="14">
        <v>262284</v>
      </c>
      <c s="14">
        <v>262287</v>
      </c>
      <c s="14"/>
      <c s="14">
        <v>9</v>
      </c>
      <c s="14"/>
      <c s="6">
        <f t="shared" si="5"/>
        <v>9</v>
      </c>
      <c s="14"/>
      <c s="14">
        <v>262296</v>
      </c>
      <c s="14"/>
      <c s="14"/>
      <c s="6">
        <f t="shared" si="6"/>
        <v>0</v>
      </c>
      <c s="14">
        <v>10149</v>
      </c>
      <c s="23">
        <v>50513</v>
      </c>
      <c s="17">
        <v>1</v>
      </c>
      <c s="17" t="s">
        <v>1199</v>
      </c>
      <c s="17" t="s">
        <v>86</v>
      </c>
      <c s="8"/>
      <c s="3" t="s">
        <v>8</v>
      </c>
      <c s="9" t="s">
        <v>1355</v>
      </c>
      <c s="3" t="s">
        <v>305</v>
      </c>
      <c s="3" t="s">
        <v>8</v>
      </c>
      <c s="17" t="s">
        <v>1200</v>
      </c>
      <c s="26" t="str">
        <f t="shared" si="7"/>
        <v>1.A FE</v>
      </c>
    </row>
    <row>
      <c r="B144" s="3" t="s">
        <v>256</v>
      </c>
      <c s="3" t="s">
        <v>286</v>
      </c>
      <c s="9" t="s">
        <v>1464</v>
      </c>
      <c s="17"/>
      <c s="23">
        <v>45488</v>
      </c>
      <c s="3" t="s">
        <v>761</v>
      </c>
      <c s="8"/>
      <c s="14">
        <v>76800</v>
      </c>
      <c s="14">
        <v>76800</v>
      </c>
      <c s="14">
        <v>76800</v>
      </c>
      <c s="14">
        <v>76800</v>
      </c>
      <c s="14"/>
      <c s="14"/>
      <c s="14"/>
      <c s="6">
        <f t="shared" si="5"/>
        <v>0</v>
      </c>
      <c s="14"/>
      <c s="14">
        <v>76800</v>
      </c>
      <c s="14"/>
      <c s="14"/>
      <c s="6">
        <f t="shared" si="6"/>
        <v>0</v>
      </c>
      <c s="14">
        <v>2534</v>
      </c>
      <c s="23">
        <v>47498</v>
      </c>
      <c s="17">
        <v>1</v>
      </c>
      <c s="17" t="s">
        <v>412</v>
      </c>
      <c s="17" t="s">
        <v>86</v>
      </c>
      <c s="8"/>
      <c s="3" t="s">
        <v>8</v>
      </c>
      <c s="3" t="s">
        <v>172</v>
      </c>
      <c s="3" t="s">
        <v>305</v>
      </c>
      <c s="3" t="s">
        <v>8</v>
      </c>
      <c s="17" t="s">
        <v>1200</v>
      </c>
      <c s="26" t="str">
        <f t="shared" si="7"/>
        <v>1.C FE</v>
      </c>
    </row>
    <row>
      <c r="B145" s="3" t="s">
        <v>779</v>
      </c>
      <c s="3" t="s">
        <v>580</v>
      </c>
      <c s="9" t="s">
        <v>968</v>
      </c>
      <c s="17"/>
      <c s="23">
        <v>45550</v>
      </c>
      <c s="3" t="s">
        <v>761</v>
      </c>
      <c s="8"/>
      <c s="14">
        <v>72374</v>
      </c>
      <c s="14">
        <v>72374</v>
      </c>
      <c s="14">
        <v>73188</v>
      </c>
      <c s="14">
        <v>72691</v>
      </c>
      <c s="14"/>
      <c s="14">
        <v>-317</v>
      </c>
      <c s="14"/>
      <c s="6">
        <f t="shared" si="5"/>
        <v>-317</v>
      </c>
      <c s="14"/>
      <c s="14">
        <v>72374</v>
      </c>
      <c s="14"/>
      <c s="14"/>
      <c s="6">
        <f t="shared" si="6"/>
        <v>0</v>
      </c>
      <c s="14">
        <v>2605</v>
      </c>
      <c s="23">
        <v>46461</v>
      </c>
      <c s="17">
        <v>1</v>
      </c>
      <c s="17" t="s">
        <v>99</v>
      </c>
      <c s="17" t="s">
        <v>86</v>
      </c>
      <c s="8"/>
      <c s="3" t="s">
        <v>8</v>
      </c>
      <c s="9" t="s">
        <v>386</v>
      </c>
      <c s="3" t="s">
        <v>763</v>
      </c>
      <c s="3" t="s">
        <v>8</v>
      </c>
      <c s="17" t="s">
        <v>1200</v>
      </c>
      <c s="26" t="str">
        <f t="shared" si="7"/>
        <v>1.F FE</v>
      </c>
    </row>
    <row>
      <c r="B146" s="3" t="s">
        <v>1164</v>
      </c>
      <c s="3" t="s">
        <v>1567</v>
      </c>
      <c s="9" t="s">
        <v>1465</v>
      </c>
      <c s="17"/>
      <c s="23">
        <v>45531</v>
      </c>
      <c s="3" t="s">
        <v>1337</v>
      </c>
      <c s="8"/>
      <c s="14">
        <v>3740444</v>
      </c>
      <c s="14">
        <v>3500000</v>
      </c>
      <c s="14">
        <v>3758510</v>
      </c>
      <c s="14">
        <v>3748415</v>
      </c>
      <c s="14"/>
      <c s="14">
        <v>-7971</v>
      </c>
      <c s="14"/>
      <c s="6">
        <f t="shared" si="5"/>
        <v>-7971</v>
      </c>
      <c s="14"/>
      <c s="14">
        <v>3740444</v>
      </c>
      <c s="14"/>
      <c s="14"/>
      <c s="6">
        <f t="shared" si="6"/>
        <v>0</v>
      </c>
      <c s="14">
        <v>228433</v>
      </c>
      <c s="23">
        <v>50284</v>
      </c>
      <c s="17">
        <v>2</v>
      </c>
      <c s="17" t="s">
        <v>1199</v>
      </c>
      <c s="17"/>
      <c s="8"/>
      <c s="3" t="s">
        <v>8</v>
      </c>
      <c s="3" t="s">
        <v>969</v>
      </c>
      <c s="3" t="s">
        <v>8</v>
      </c>
      <c s="3" t="s">
        <v>8</v>
      </c>
      <c s="17" t="s">
        <v>1200</v>
      </c>
      <c s="26" t="str">
        <f t="shared" si="7"/>
        <v xml:space="preserve">2.A </v>
      </c>
    </row>
    <row>
      <c r="B147" s="3" t="s">
        <v>1568</v>
      </c>
      <c s="3" t="s">
        <v>64</v>
      </c>
      <c s="9" t="s">
        <v>1466</v>
      </c>
      <c s="17" t="s">
        <v>1201</v>
      </c>
      <c s="23">
        <v>45546</v>
      </c>
      <c s="3" t="s">
        <v>267</v>
      </c>
      <c s="8"/>
      <c s="14">
        <v>2000000</v>
      </c>
      <c s="14">
        <v>2000000</v>
      </c>
      <c s="14">
        <v>1998900</v>
      </c>
      <c s="14">
        <v>1999878</v>
      </c>
      <c s="14"/>
      <c s="14">
        <v>122</v>
      </c>
      <c s="14"/>
      <c s="6">
        <f t="shared" si="5"/>
        <v>122</v>
      </c>
      <c s="14"/>
      <c s="14">
        <v>2000000</v>
      </c>
      <c s="14"/>
      <c s="14"/>
      <c s="6">
        <f t="shared" si="6"/>
        <v>0</v>
      </c>
      <c s="14">
        <v>72500</v>
      </c>
      <c s="23">
        <v>45546</v>
      </c>
      <c s="17">
        <v>2</v>
      </c>
      <c s="17" t="s">
        <v>10</v>
      </c>
      <c s="17" t="s">
        <v>86</v>
      </c>
      <c s="8"/>
      <c s="3" t="s">
        <v>173</v>
      </c>
      <c s="9" t="s">
        <v>1267</v>
      </c>
      <c s="3" t="s">
        <v>305</v>
      </c>
      <c s="3" t="s">
        <v>8</v>
      </c>
      <c s="17" t="s">
        <v>1200</v>
      </c>
      <c s="26" t="str">
        <f t="shared" si="7"/>
        <v>2.B FE</v>
      </c>
    </row>
    <row>
      <c r="B148" s="3" t="s">
        <v>669</v>
      </c>
      <c s="3" t="s">
        <v>387</v>
      </c>
      <c s="9" t="s">
        <v>883</v>
      </c>
      <c s="17" t="s">
        <v>1201</v>
      </c>
      <c s="23">
        <v>45490</v>
      </c>
      <c s="3" t="s">
        <v>947</v>
      </c>
      <c s="8"/>
      <c s="14">
        <v>632293</v>
      </c>
      <c s="14">
        <v>632293</v>
      </c>
      <c s="14">
        <v>616485</v>
      </c>
      <c s="14">
        <v>625829</v>
      </c>
      <c s="14"/>
      <c s="14">
        <v>6464</v>
      </c>
      <c s="14"/>
      <c s="6">
        <f t="shared" si="5"/>
        <v>6464</v>
      </c>
      <c s="14"/>
      <c s="14">
        <v>632293</v>
      </c>
      <c s="14"/>
      <c s="14"/>
      <c s="6">
        <f t="shared" si="6"/>
        <v>0</v>
      </c>
      <c s="14">
        <v>31894</v>
      </c>
      <c s="23">
        <v>47955</v>
      </c>
      <c s="17">
        <v>1</v>
      </c>
      <c s="17" t="s">
        <v>1199</v>
      </c>
      <c s="17" t="s">
        <v>86</v>
      </c>
      <c s="8"/>
      <c s="3" t="s">
        <v>8</v>
      </c>
      <c s="9" t="s">
        <v>1165</v>
      </c>
      <c s="3" t="s">
        <v>305</v>
      </c>
      <c s="3" t="s">
        <v>8</v>
      </c>
      <c s="17" t="s">
        <v>1200</v>
      </c>
      <c s="26" t="str">
        <f t="shared" si="7"/>
        <v>1.A FE</v>
      </c>
    </row>
    <row>
      <c r="B149" s="3" t="s">
        <v>1050</v>
      </c>
      <c s="3" t="s">
        <v>581</v>
      </c>
      <c s="9" t="s">
        <v>1356</v>
      </c>
      <c s="17" t="s">
        <v>1201</v>
      </c>
      <c s="23">
        <v>45495</v>
      </c>
      <c s="3" t="s">
        <v>947</v>
      </c>
      <c s="8"/>
      <c s="14">
        <v>127826</v>
      </c>
      <c s="14">
        <v>127826</v>
      </c>
      <c s="14">
        <v>127826</v>
      </c>
      <c s="14">
        <v>127826</v>
      </c>
      <c s="14"/>
      <c s="14"/>
      <c s="14"/>
      <c s="6">
        <f t="shared" si="5"/>
        <v>0</v>
      </c>
      <c s="14"/>
      <c s="14">
        <v>127826</v>
      </c>
      <c s="14"/>
      <c s="14"/>
      <c s="6">
        <f t="shared" si="6"/>
        <v>0</v>
      </c>
      <c s="14">
        <v>6517</v>
      </c>
      <c s="23">
        <v>47870</v>
      </c>
      <c s="17">
        <v>1</v>
      </c>
      <c s="17" t="s">
        <v>1199</v>
      </c>
      <c s="17" t="s">
        <v>86</v>
      </c>
      <c s="8"/>
      <c s="3" t="s">
        <v>8</v>
      </c>
      <c s="9" t="s">
        <v>780</v>
      </c>
      <c s="3" t="s">
        <v>305</v>
      </c>
      <c s="3" t="s">
        <v>8</v>
      </c>
      <c s="17" t="s">
        <v>1200</v>
      </c>
      <c s="26" t="str">
        <f t="shared" si="7"/>
        <v>1.A FE</v>
      </c>
    </row>
    <row>
      <c r="B150" s="3" t="s">
        <v>1467</v>
      </c>
      <c s="3" t="s">
        <v>1569</v>
      </c>
      <c s="9" t="s">
        <v>1570</v>
      </c>
      <c s="17" t="s">
        <v>1201</v>
      </c>
      <c s="23">
        <v>45560</v>
      </c>
      <c s="3" t="s">
        <v>947</v>
      </c>
      <c s="8"/>
      <c s="14">
        <v>318750</v>
      </c>
      <c s="14">
        <v>318750</v>
      </c>
      <c s="14">
        <v>318678</v>
      </c>
      <c s="14">
        <v>318710</v>
      </c>
      <c s="14"/>
      <c s="14">
        <v>40</v>
      </c>
      <c s="14"/>
      <c s="6">
        <f t="shared" si="5"/>
        <v>40</v>
      </c>
      <c s="14"/>
      <c s="14">
        <v>318750</v>
      </c>
      <c s="14"/>
      <c s="14"/>
      <c s="6">
        <f t="shared" si="6"/>
        <v>0</v>
      </c>
      <c s="14">
        <v>4717</v>
      </c>
      <c s="23">
        <v>53230</v>
      </c>
      <c s="17">
        <v>1</v>
      </c>
      <c s="17" t="s">
        <v>99</v>
      </c>
      <c s="17" t="s">
        <v>86</v>
      </c>
      <c s="8"/>
      <c s="3" t="s">
        <v>8</v>
      </c>
      <c s="9" t="s">
        <v>287</v>
      </c>
      <c s="3" t="s">
        <v>305</v>
      </c>
      <c s="3" t="s">
        <v>8</v>
      </c>
      <c s="17" t="s">
        <v>1200</v>
      </c>
      <c s="26" t="str">
        <f t="shared" si="7"/>
        <v>1.F FE</v>
      </c>
    </row>
    <row>
      <c r="B151" s="3" t="s">
        <v>288</v>
      </c>
      <c s="3" t="s">
        <v>582</v>
      </c>
      <c s="9" t="s">
        <v>468</v>
      </c>
      <c s="17" t="s">
        <v>1201</v>
      </c>
      <c s="23">
        <v>45513</v>
      </c>
      <c s="9" t="s">
        <v>469</v>
      </c>
      <c s="8"/>
      <c s="14">
        <v>3695640</v>
      </c>
      <c s="14">
        <v>4000000</v>
      </c>
      <c s="14">
        <v>4000000</v>
      </c>
      <c s="14">
        <v>4000000</v>
      </c>
      <c s="14"/>
      <c s="14"/>
      <c s="14"/>
      <c s="6">
        <f t="shared" si="5"/>
        <v>0</v>
      </c>
      <c s="14"/>
      <c s="14">
        <v>4000000</v>
      </c>
      <c s="14"/>
      <c s="14">
        <v>-304360</v>
      </c>
      <c s="6">
        <f t="shared" si="6"/>
        <v>-304360</v>
      </c>
      <c s="14">
        <v>116247</v>
      </c>
      <c s="23">
        <v>46794</v>
      </c>
      <c s="17">
        <v>2</v>
      </c>
      <c s="17" t="s">
        <v>10</v>
      </c>
      <c s="17"/>
      <c s="8"/>
      <c s="3" t="s">
        <v>8</v>
      </c>
      <c s="9" t="s">
        <v>1051</v>
      </c>
      <c s="3" t="s">
        <v>8</v>
      </c>
      <c s="3" t="s">
        <v>8</v>
      </c>
      <c s="17" t="s">
        <v>1200</v>
      </c>
      <c s="26" t="str">
        <f t="shared" si="7"/>
        <v xml:space="preserve">2.B </v>
      </c>
    </row>
    <row>
      <c r="B152" s="3" t="s">
        <v>670</v>
      </c>
      <c s="3" t="s">
        <v>470</v>
      </c>
      <c s="9" t="s">
        <v>471</v>
      </c>
      <c s="17" t="s">
        <v>1201</v>
      </c>
      <c s="23">
        <v>45560</v>
      </c>
      <c s="3" t="s">
        <v>1495</v>
      </c>
      <c s="8"/>
      <c s="14">
        <v>4980900</v>
      </c>
      <c s="14">
        <v>5000000</v>
      </c>
      <c s="14">
        <v>4985100</v>
      </c>
      <c s="14">
        <v>4989809</v>
      </c>
      <c s="14"/>
      <c s="14">
        <v>2147</v>
      </c>
      <c s="14"/>
      <c s="6">
        <f t="shared" si="5"/>
        <v>2147</v>
      </c>
      <c s="14"/>
      <c s="14">
        <v>4991956</v>
      </c>
      <c s="14"/>
      <c s="14">
        <v>-11056</v>
      </c>
      <c s="6">
        <f t="shared" si="6"/>
        <v>-11056</v>
      </c>
      <c s="14">
        <v>198333</v>
      </c>
      <c s="23">
        <v>46497</v>
      </c>
      <c s="17">
        <v>2</v>
      </c>
      <c s="17" t="s">
        <v>10</v>
      </c>
      <c s="17" t="s">
        <v>86</v>
      </c>
      <c s="8"/>
      <c s="3" t="s">
        <v>8</v>
      </c>
      <c s="3" t="s">
        <v>671</v>
      </c>
      <c s="3" t="s">
        <v>305</v>
      </c>
      <c s="3" t="s">
        <v>8</v>
      </c>
      <c s="17" t="s">
        <v>1200</v>
      </c>
      <c s="26" t="str">
        <f t="shared" si="7"/>
        <v>2.B FE</v>
      </c>
    </row>
    <row>
      <c r="B153" s="3" t="s">
        <v>1166</v>
      </c>
      <c s="3" t="s">
        <v>884</v>
      </c>
      <c s="9" t="s">
        <v>65</v>
      </c>
      <c s="17" t="s">
        <v>1201</v>
      </c>
      <c s="23">
        <v>45495</v>
      </c>
      <c s="3" t="s">
        <v>947</v>
      </c>
      <c s="8"/>
      <c s="14">
        <v>916209</v>
      </c>
      <c s="14">
        <v>916209</v>
      </c>
      <c s="14">
        <v>916209</v>
      </c>
      <c s="14">
        <v>916209</v>
      </c>
      <c s="14"/>
      <c s="14"/>
      <c s="14"/>
      <c s="6">
        <f t="shared" si="5"/>
        <v>0</v>
      </c>
      <c s="14"/>
      <c s="14">
        <v>916209</v>
      </c>
      <c s="14"/>
      <c s="14"/>
      <c s="6">
        <f t="shared" si="6"/>
        <v>0</v>
      </c>
      <c s="14">
        <v>46466</v>
      </c>
      <c s="23">
        <v>47958</v>
      </c>
      <c s="17">
        <v>1</v>
      </c>
      <c s="17" t="s">
        <v>1199</v>
      </c>
      <c s="17" t="s">
        <v>86</v>
      </c>
      <c s="8"/>
      <c s="3" t="s">
        <v>8</v>
      </c>
      <c s="9" t="s">
        <v>1468</v>
      </c>
      <c s="3" t="s">
        <v>305</v>
      </c>
      <c s="3" t="s">
        <v>8</v>
      </c>
      <c s="17" t="s">
        <v>1200</v>
      </c>
      <c s="26" t="str">
        <f t="shared" si="7"/>
        <v>1.A FE</v>
      </c>
    </row>
    <row>
      <c r="B154" s="3" t="s">
        <v>1571</v>
      </c>
      <c s="3" t="s">
        <v>781</v>
      </c>
      <c s="9" t="s">
        <v>66</v>
      </c>
      <c s="17" t="s">
        <v>1201</v>
      </c>
      <c s="23">
        <v>45552</v>
      </c>
      <c s="3" t="s">
        <v>947</v>
      </c>
      <c s="8"/>
      <c s="14">
        <v>137481</v>
      </c>
      <c s="14">
        <v>137481</v>
      </c>
      <c s="14">
        <v>137474</v>
      </c>
      <c s="14">
        <v>137477</v>
      </c>
      <c s="14"/>
      <c s="14">
        <v>4</v>
      </c>
      <c s="14"/>
      <c s="6">
        <f t="shared" si="5"/>
        <v>4</v>
      </c>
      <c s="14"/>
      <c s="14">
        <v>137481</v>
      </c>
      <c s="14"/>
      <c s="14"/>
      <c s="6">
        <f t="shared" si="6"/>
        <v>0</v>
      </c>
      <c s="14">
        <v>1978</v>
      </c>
      <c s="23">
        <v>51426</v>
      </c>
      <c s="17">
        <v>1</v>
      </c>
      <c s="17" t="s">
        <v>99</v>
      </c>
      <c s="17" t="s">
        <v>86</v>
      </c>
      <c s="8"/>
      <c s="3" t="s">
        <v>8</v>
      </c>
      <c s="9" t="s">
        <v>1572</v>
      </c>
      <c s="3" t="s">
        <v>305</v>
      </c>
      <c s="3" t="s">
        <v>8</v>
      </c>
      <c s="17" t="s">
        <v>1200</v>
      </c>
      <c s="26" t="str">
        <f t="shared" si="7"/>
        <v>1.F FE</v>
      </c>
    </row>
    <row>
      <c r="B155" s="3" t="s">
        <v>388</v>
      </c>
      <c s="3" t="s">
        <v>672</v>
      </c>
      <c s="9" t="s">
        <v>472</v>
      </c>
      <c s="17" t="s">
        <v>1201</v>
      </c>
      <c s="23">
        <v>45552</v>
      </c>
      <c s="3" t="s">
        <v>947</v>
      </c>
      <c s="8"/>
      <c s="14">
        <v>106121</v>
      </c>
      <c s="14">
        <v>106121</v>
      </c>
      <c s="14">
        <v>96404</v>
      </c>
      <c s="14">
        <v>97518</v>
      </c>
      <c s="14"/>
      <c s="14">
        <v>8602</v>
      </c>
      <c s="14"/>
      <c s="6">
        <f t="shared" si="5"/>
        <v>8602</v>
      </c>
      <c s="14"/>
      <c s="14">
        <v>106121</v>
      </c>
      <c s="14"/>
      <c s="14"/>
      <c s="6">
        <f t="shared" si="6"/>
        <v>0</v>
      </c>
      <c s="14">
        <v>1591</v>
      </c>
      <c s="23">
        <v>51459</v>
      </c>
      <c s="17">
        <v>1</v>
      </c>
      <c s="17" t="s">
        <v>99</v>
      </c>
      <c s="17" t="s">
        <v>86</v>
      </c>
      <c s="8"/>
      <c s="3" t="s">
        <v>8</v>
      </c>
      <c s="9" t="s">
        <v>1572</v>
      </c>
      <c s="3" t="s">
        <v>305</v>
      </c>
      <c s="3" t="s">
        <v>8</v>
      </c>
      <c s="17" t="s">
        <v>1200</v>
      </c>
      <c s="26" t="str">
        <f t="shared" si="7"/>
        <v>1.F FE</v>
      </c>
    </row>
    <row>
      <c r="B156" s="3" t="s">
        <v>782</v>
      </c>
      <c s="3" t="s">
        <v>783</v>
      </c>
      <c s="9" t="s">
        <v>1357</v>
      </c>
      <c s="17" t="s">
        <v>1201</v>
      </c>
      <c s="23">
        <v>45518</v>
      </c>
      <c s="3" t="s">
        <v>473</v>
      </c>
      <c s="8"/>
      <c s="14">
        <v>2959530</v>
      </c>
      <c s="14">
        <v>3000000</v>
      </c>
      <c s="14">
        <v>3000000</v>
      </c>
      <c s="14">
        <v>3000000</v>
      </c>
      <c s="14"/>
      <c s="14"/>
      <c s="14"/>
      <c s="6">
        <f t="shared" si="5"/>
        <v>0</v>
      </c>
      <c s="14"/>
      <c s="14">
        <v>3000000</v>
      </c>
      <c s="14"/>
      <c s="14">
        <v>-40470</v>
      </c>
      <c s="6">
        <f t="shared" si="6"/>
        <v>-40470</v>
      </c>
      <c s="14">
        <v>134543</v>
      </c>
      <c s="23">
        <v>46631</v>
      </c>
      <c s="17">
        <v>2</v>
      </c>
      <c s="17" t="s">
        <v>1199</v>
      </c>
      <c s="17"/>
      <c s="8"/>
      <c s="3" t="s">
        <v>289</v>
      </c>
      <c s="3" t="s">
        <v>784</v>
      </c>
      <c s="3" t="s">
        <v>8</v>
      </c>
      <c s="3" t="s">
        <v>8</v>
      </c>
      <c s="17" t="s">
        <v>1200</v>
      </c>
      <c s="26" t="str">
        <f t="shared" si="7"/>
        <v xml:space="preserve">2.A </v>
      </c>
    </row>
    <row>
      <c r="B157" s="3" t="s">
        <v>1167</v>
      </c>
      <c s="3" t="s">
        <v>785</v>
      </c>
      <c s="9" t="s">
        <v>1268</v>
      </c>
      <c s="17" t="s">
        <v>1201</v>
      </c>
      <c s="23">
        <v>45518</v>
      </c>
      <c s="3" t="s">
        <v>473</v>
      </c>
      <c s="8"/>
      <c s="14">
        <v>4912350</v>
      </c>
      <c s="14">
        <v>5000000</v>
      </c>
      <c s="14">
        <v>5000000</v>
      </c>
      <c s="14">
        <v>5000000</v>
      </c>
      <c s="14"/>
      <c s="14"/>
      <c s="14"/>
      <c s="6">
        <f t="shared" si="5"/>
        <v>0</v>
      </c>
      <c s="14"/>
      <c s="14">
        <v>5000000</v>
      </c>
      <c s="14"/>
      <c s="14">
        <v>-87650</v>
      </c>
      <c s="6">
        <f t="shared" si="6"/>
        <v>-87650</v>
      </c>
      <c s="14">
        <v>227256</v>
      </c>
      <c s="23">
        <v>47362</v>
      </c>
      <c s="17">
        <v>2</v>
      </c>
      <c s="17" t="s">
        <v>1199</v>
      </c>
      <c s="17"/>
      <c s="8"/>
      <c s="3" t="s">
        <v>289</v>
      </c>
      <c s="3" t="s">
        <v>784</v>
      </c>
      <c s="3" t="s">
        <v>8</v>
      </c>
      <c s="3" t="s">
        <v>8</v>
      </c>
      <c s="17" t="s">
        <v>1200</v>
      </c>
      <c s="26" t="str">
        <f t="shared" si="7"/>
        <v xml:space="preserve">2.A </v>
      </c>
    </row>
    <row>
      <c r="B158" s="3" t="s">
        <v>290</v>
      </c>
      <c s="3" t="s">
        <v>673</v>
      </c>
      <c s="9" t="s">
        <v>174</v>
      </c>
      <c s="17" t="s">
        <v>1201</v>
      </c>
      <c s="23">
        <v>45512</v>
      </c>
      <c s="3" t="s">
        <v>947</v>
      </c>
      <c s="8"/>
      <c s="14">
        <v>5000000</v>
      </c>
      <c s="14">
        <v>5000000</v>
      </c>
      <c s="14">
        <v>5000000</v>
      </c>
      <c s="14">
        <v>5000000</v>
      </c>
      <c s="14"/>
      <c s="14"/>
      <c s="14"/>
      <c s="6">
        <f t="shared" si="5"/>
        <v>0</v>
      </c>
      <c s="14"/>
      <c s="14">
        <v>5000000</v>
      </c>
      <c s="14"/>
      <c s="14"/>
      <c s="6">
        <f t="shared" si="6"/>
        <v>0</v>
      </c>
      <c s="14">
        <v>289373</v>
      </c>
      <c s="23">
        <v>47868</v>
      </c>
      <c s="17">
        <v>1</v>
      </c>
      <c s="17" t="s">
        <v>10</v>
      </c>
      <c s="17" t="s">
        <v>86</v>
      </c>
      <c s="8"/>
      <c s="3" t="s">
        <v>8</v>
      </c>
      <c s="9" t="s">
        <v>474</v>
      </c>
      <c s="3" t="s">
        <v>305</v>
      </c>
      <c s="3" t="s">
        <v>8</v>
      </c>
      <c s="17" t="s">
        <v>1200</v>
      </c>
      <c s="26" t="str">
        <f t="shared" si="7"/>
        <v>1.B FE</v>
      </c>
    </row>
    <row>
      <c r="B159" s="3" t="s">
        <v>674</v>
      </c>
      <c s="3" t="s">
        <v>127</v>
      </c>
      <c s="9" t="s">
        <v>836</v>
      </c>
      <c s="17" t="s">
        <v>1201</v>
      </c>
      <c s="23">
        <v>45565</v>
      </c>
      <c s="3" t="s">
        <v>761</v>
      </c>
      <c s="8"/>
      <c s="14">
        <v>36950</v>
      </c>
      <c s="14">
        <v>36950</v>
      </c>
      <c s="14">
        <v>37227</v>
      </c>
      <c s="14"/>
      <c s="14"/>
      <c s="14">
        <v>-277</v>
      </c>
      <c s="14"/>
      <c s="6">
        <f t="shared" si="5"/>
        <v>-277</v>
      </c>
      <c s="14"/>
      <c s="14">
        <v>36950</v>
      </c>
      <c s="14"/>
      <c s="14"/>
      <c s="6">
        <f t="shared" si="6"/>
        <v>0</v>
      </c>
      <c s="14">
        <v>1079</v>
      </c>
      <c s="23">
        <v>46660</v>
      </c>
      <c s="17">
        <v>1</v>
      </c>
      <c s="17" t="s">
        <v>806</v>
      </c>
      <c s="17" t="s">
        <v>86</v>
      </c>
      <c s="8"/>
      <c s="3" t="s">
        <v>8</v>
      </c>
      <c s="9" t="s">
        <v>1412</v>
      </c>
      <c s="3" t="s">
        <v>305</v>
      </c>
      <c s="3" t="s">
        <v>8</v>
      </c>
      <c s="17" t="s">
        <v>1200</v>
      </c>
      <c s="26" t="str">
        <f t="shared" si="7"/>
        <v>1.D FE</v>
      </c>
    </row>
    <row>
      <c r="B160" s="3" t="s">
        <v>1052</v>
      </c>
      <c s="3" t="s">
        <v>475</v>
      </c>
      <c s="9" t="s">
        <v>1053</v>
      </c>
      <c s="17" t="s">
        <v>1201</v>
      </c>
      <c s="23">
        <v>45518</v>
      </c>
      <c s="9" t="s">
        <v>469</v>
      </c>
      <c s="8"/>
      <c s="14">
        <v>6368950</v>
      </c>
      <c s="14">
        <v>7000000</v>
      </c>
      <c s="14">
        <v>7359590</v>
      </c>
      <c s="14">
        <v>7257874</v>
      </c>
      <c s="14"/>
      <c s="14">
        <v>-26938</v>
      </c>
      <c s="14"/>
      <c s="6">
        <f t="shared" si="5"/>
        <v>-26938</v>
      </c>
      <c s="14"/>
      <c s="14">
        <v>7230937</v>
      </c>
      <c s="14"/>
      <c s="14">
        <v>-861987</v>
      </c>
      <c s="6">
        <f t="shared" si="6"/>
        <v>-861987</v>
      </c>
      <c s="14">
        <v>179568</v>
      </c>
      <c s="23">
        <v>47441</v>
      </c>
      <c s="17">
        <v>2</v>
      </c>
      <c s="17" t="s">
        <v>412</v>
      </c>
      <c s="17"/>
      <c s="8"/>
      <c s="3" t="s">
        <v>8</v>
      </c>
      <c s="3" t="s">
        <v>1358</v>
      </c>
      <c s="9" t="s">
        <v>1359</v>
      </c>
      <c s="3" t="s">
        <v>8</v>
      </c>
      <c s="17" t="s">
        <v>1200</v>
      </c>
      <c s="26" t="str">
        <f t="shared" si="7"/>
        <v xml:space="preserve">2.C </v>
      </c>
    </row>
    <row>
      <c r="B161" s="3" t="s">
        <v>1469</v>
      </c>
      <c s="3" t="s">
        <v>476</v>
      </c>
      <c s="9" t="s">
        <v>1360</v>
      </c>
      <c s="17" t="s">
        <v>1201</v>
      </c>
      <c s="23">
        <v>45555</v>
      </c>
      <c s="3" t="s">
        <v>947</v>
      </c>
      <c s="8"/>
      <c s="14">
        <v>233299</v>
      </c>
      <c s="14">
        <v>233299</v>
      </c>
      <c s="14">
        <v>233230</v>
      </c>
      <c s="14">
        <v>233253</v>
      </c>
      <c s="14"/>
      <c s="14">
        <v>46</v>
      </c>
      <c s="14"/>
      <c s="6">
        <f t="shared" si="5"/>
        <v>46</v>
      </c>
      <c s="14"/>
      <c s="14">
        <v>233299</v>
      </c>
      <c s="14"/>
      <c s="14"/>
      <c s="6">
        <f t="shared" si="6"/>
        <v>0</v>
      </c>
      <c s="14">
        <v>3273</v>
      </c>
      <c s="23">
        <v>53225</v>
      </c>
      <c s="17">
        <v>1</v>
      </c>
      <c s="17" t="s">
        <v>99</v>
      </c>
      <c s="17" t="s">
        <v>86</v>
      </c>
      <c s="8"/>
      <c s="3" t="s">
        <v>8</v>
      </c>
      <c s="9" t="s">
        <v>966</v>
      </c>
      <c s="3" t="s">
        <v>305</v>
      </c>
      <c s="3" t="s">
        <v>8</v>
      </c>
      <c s="17" t="s">
        <v>1200</v>
      </c>
      <c s="26" t="str">
        <f t="shared" si="7"/>
        <v>1.F FE</v>
      </c>
    </row>
    <row>
      <c r="B162" s="3" t="s">
        <v>389</v>
      </c>
      <c s="3" t="s">
        <v>885</v>
      </c>
      <c s="9" t="s">
        <v>1054</v>
      </c>
      <c s="17" t="s">
        <v>1201</v>
      </c>
      <c s="23">
        <v>45555</v>
      </c>
      <c s="3" t="s">
        <v>947</v>
      </c>
      <c s="8"/>
      <c s="14">
        <v>140000</v>
      </c>
      <c s="14">
        <v>140000</v>
      </c>
      <c s="14">
        <v>139957</v>
      </c>
      <c s="14">
        <v>139974</v>
      </c>
      <c s="14"/>
      <c s="14">
        <v>26</v>
      </c>
      <c s="14"/>
      <c s="6">
        <f t="shared" si="5"/>
        <v>26</v>
      </c>
      <c s="14"/>
      <c s="14">
        <v>140000</v>
      </c>
      <c s="14"/>
      <c s="14"/>
      <c s="6">
        <f t="shared" si="6"/>
        <v>0</v>
      </c>
      <c s="14">
        <v>1568</v>
      </c>
      <c s="23">
        <v>53378</v>
      </c>
      <c s="17">
        <v>1</v>
      </c>
      <c s="17" t="s">
        <v>99</v>
      </c>
      <c s="17" t="s">
        <v>86</v>
      </c>
      <c s="8"/>
      <c s="3" t="s">
        <v>8</v>
      </c>
      <c s="9" t="s">
        <v>541</v>
      </c>
      <c s="3" t="s">
        <v>305</v>
      </c>
      <c s="3" t="s">
        <v>8</v>
      </c>
      <c s="17" t="s">
        <v>1200</v>
      </c>
      <c s="26" t="str">
        <f t="shared" si="7"/>
        <v>1.F FE</v>
      </c>
    </row>
    <row>
      <c r="B163" s="3" t="s">
        <v>786</v>
      </c>
      <c s="3" t="s">
        <v>175</v>
      </c>
      <c s="9" t="s">
        <v>886</v>
      </c>
      <c s="17" t="s">
        <v>1201</v>
      </c>
      <c s="23">
        <v>45555</v>
      </c>
      <c s="3" t="s">
        <v>947</v>
      </c>
      <c s="8"/>
      <c s="14">
        <v>28072</v>
      </c>
      <c s="14">
        <v>28072</v>
      </c>
      <c s="14">
        <v>28061</v>
      </c>
      <c s="14">
        <v>28065</v>
      </c>
      <c s="14"/>
      <c s="14">
        <v>7</v>
      </c>
      <c s="14"/>
      <c s="6">
        <f t="shared" si="5"/>
        <v>7</v>
      </c>
      <c s="14"/>
      <c s="14">
        <v>28072</v>
      </c>
      <c s="14"/>
      <c s="14"/>
      <c s="6">
        <f t="shared" si="6"/>
        <v>0</v>
      </c>
      <c s="14">
        <v>472</v>
      </c>
      <c s="23">
        <v>53378</v>
      </c>
      <c s="17">
        <v>2</v>
      </c>
      <c s="17" t="s">
        <v>10</v>
      </c>
      <c s="17" t="s">
        <v>86</v>
      </c>
      <c s="8"/>
      <c s="3" t="s">
        <v>8</v>
      </c>
      <c s="9" t="s">
        <v>541</v>
      </c>
      <c s="3" t="s">
        <v>305</v>
      </c>
      <c s="3" t="s">
        <v>8</v>
      </c>
      <c s="17" t="s">
        <v>1200</v>
      </c>
      <c s="26" t="str">
        <f t="shared" si="7"/>
        <v>2.B FE</v>
      </c>
    </row>
    <row>
      <c r="B164" s="3" t="s">
        <v>1168</v>
      </c>
      <c s="3" t="s">
        <v>540</v>
      </c>
      <c s="9" t="s">
        <v>242</v>
      </c>
      <c s="17" t="s">
        <v>1201</v>
      </c>
      <c s="23">
        <v>45555</v>
      </c>
      <c s="3" t="s">
        <v>947</v>
      </c>
      <c s="8"/>
      <c s="14">
        <v>40000</v>
      </c>
      <c s="14">
        <v>40000</v>
      </c>
      <c s="14">
        <v>39999</v>
      </c>
      <c s="14"/>
      <c s="14"/>
      <c s="14">
        <v>1</v>
      </c>
      <c s="14"/>
      <c s="6">
        <f t="shared" si="5"/>
        <v>1</v>
      </c>
      <c s="14"/>
      <c s="14">
        <v>40000</v>
      </c>
      <c s="14"/>
      <c s="14"/>
      <c s="6">
        <f t="shared" si="6"/>
        <v>0</v>
      </c>
      <c s="14">
        <v>210</v>
      </c>
      <c s="23">
        <v>54655</v>
      </c>
      <c s="17">
        <v>1</v>
      </c>
      <c s="17" t="s">
        <v>412</v>
      </c>
      <c s="17" t="s">
        <v>86</v>
      </c>
      <c s="8"/>
      <c s="3" t="s">
        <v>8</v>
      </c>
      <c s="9" t="s">
        <v>541</v>
      </c>
      <c s="3" t="s">
        <v>305</v>
      </c>
      <c s="3" t="s">
        <v>8</v>
      </c>
      <c s="17" t="s">
        <v>1200</v>
      </c>
      <c s="26" t="str">
        <f t="shared" si="7"/>
        <v>1.C FE</v>
      </c>
    </row>
    <row>
      <c r="B165" s="3" t="s">
        <v>1573</v>
      </c>
      <c s="3" t="s">
        <v>970</v>
      </c>
      <c s="9" t="s">
        <v>583</v>
      </c>
      <c s="17" t="s">
        <v>1201</v>
      </c>
      <c s="23">
        <v>45560</v>
      </c>
      <c s="9" t="s">
        <v>7</v>
      </c>
      <c s="8"/>
      <c s="14">
        <v>4384278</v>
      </c>
      <c s="14">
        <v>4350000</v>
      </c>
      <c s="14">
        <v>4350000</v>
      </c>
      <c s="14">
        <v>4350000</v>
      </c>
      <c s="14"/>
      <c s="14"/>
      <c s="14"/>
      <c s="6">
        <f t="shared" si="5"/>
        <v>0</v>
      </c>
      <c s="14"/>
      <c s="14">
        <v>4350000</v>
      </c>
      <c s="14"/>
      <c s="14">
        <v>34276</v>
      </c>
      <c s="6">
        <f t="shared" si="6"/>
        <v>34276</v>
      </c>
      <c s="14">
        <v>180261</v>
      </c>
      <c s="23">
        <v>46885</v>
      </c>
      <c s="17">
        <v>1</v>
      </c>
      <c s="17" t="s">
        <v>499</v>
      </c>
      <c s="17" t="s">
        <v>86</v>
      </c>
      <c s="8"/>
      <c s="3" t="s">
        <v>887</v>
      </c>
      <c s="3" t="s">
        <v>787</v>
      </c>
      <c s="3" t="s">
        <v>305</v>
      </c>
      <c s="3" t="s">
        <v>8</v>
      </c>
      <c s="17" t="s">
        <v>1200</v>
      </c>
      <c s="26" t="str">
        <f t="shared" si="7"/>
        <v>1.G FE</v>
      </c>
    </row>
    <row>
      <c r="B166" s="3" t="s">
        <v>390</v>
      </c>
      <c s="3" t="s">
        <v>1361</v>
      </c>
      <c s="9" t="s">
        <v>391</v>
      </c>
      <c s="17" t="s">
        <v>1201</v>
      </c>
      <c s="23">
        <v>45498</v>
      </c>
      <c s="3" t="s">
        <v>267</v>
      </c>
      <c s="8"/>
      <c s="14">
        <v>11000000</v>
      </c>
      <c s="14">
        <v>11000000</v>
      </c>
      <c s="14">
        <v>11000000</v>
      </c>
      <c s="14">
        <v>11000000</v>
      </c>
      <c s="14"/>
      <c s="14"/>
      <c s="14"/>
      <c s="6">
        <f t="shared" si="5"/>
        <v>0</v>
      </c>
      <c s="14"/>
      <c s="14">
        <v>11000000</v>
      </c>
      <c s="14"/>
      <c s="14"/>
      <c s="6">
        <f t="shared" si="6"/>
        <v>0</v>
      </c>
      <c s="14">
        <v>375100</v>
      </c>
      <c s="23">
        <v>45498</v>
      </c>
      <c s="17">
        <v>1</v>
      </c>
      <c s="17" t="s">
        <v>499</v>
      </c>
      <c s="17" t="s">
        <v>869</v>
      </c>
      <c s="8"/>
      <c s="3" t="s">
        <v>788</v>
      </c>
      <c s="9" t="s">
        <v>477</v>
      </c>
      <c s="3" t="s">
        <v>8</v>
      </c>
      <c s="3" t="s">
        <v>8</v>
      </c>
      <c s="17" t="s">
        <v>1200</v>
      </c>
      <c s="26" t="str">
        <f t="shared" si="7"/>
        <v>1.G PL</v>
      </c>
    </row>
    <row>
      <c r="B167" s="3" t="s">
        <v>789</v>
      </c>
      <c s="3" t="s">
        <v>1528</v>
      </c>
      <c s="9" t="s">
        <v>745</v>
      </c>
      <c s="17" t="s">
        <v>1201</v>
      </c>
      <c s="23">
        <v>45565</v>
      </c>
      <c s="3" t="s">
        <v>761</v>
      </c>
      <c s="8"/>
      <c s="14">
        <v>63056</v>
      </c>
      <c s="14">
        <v>63056</v>
      </c>
      <c s="14">
        <v>59020</v>
      </c>
      <c s="14"/>
      <c s="14"/>
      <c s="14">
        <v>4036</v>
      </c>
      <c s="14"/>
      <c s="6">
        <f t="shared" si="5"/>
        <v>4036</v>
      </c>
      <c s="14"/>
      <c s="14">
        <v>63056</v>
      </c>
      <c s="14"/>
      <c s="14"/>
      <c s="6">
        <f t="shared" si="6"/>
        <v>0</v>
      </c>
      <c s="14">
        <v>552</v>
      </c>
      <c s="23">
        <v>46660</v>
      </c>
      <c s="17">
        <v>1</v>
      </c>
      <c s="17" t="s">
        <v>412</v>
      </c>
      <c s="17" t="s">
        <v>86</v>
      </c>
      <c s="8"/>
      <c s="3" t="s">
        <v>1124</v>
      </c>
      <c s="9" t="s">
        <v>542</v>
      </c>
      <c s="9" t="s">
        <v>542</v>
      </c>
      <c s="3" t="s">
        <v>8</v>
      </c>
      <c s="17" t="s">
        <v>1200</v>
      </c>
      <c s="26" t="str">
        <f t="shared" si="7"/>
        <v>1.C FE</v>
      </c>
    </row>
    <row>
      <c r="B168" s="3" t="s">
        <v>1470</v>
      </c>
      <c s="3" t="s">
        <v>1529</v>
      </c>
      <c s="9" t="s">
        <v>843</v>
      </c>
      <c s="17" t="s">
        <v>1201</v>
      </c>
      <c s="23">
        <v>45565</v>
      </c>
      <c s="3" t="s">
        <v>761</v>
      </c>
      <c s="8"/>
      <c s="14">
        <v>10833</v>
      </c>
      <c s="14">
        <v>10833</v>
      </c>
      <c s="14">
        <v>9306</v>
      </c>
      <c s="14"/>
      <c s="14"/>
      <c s="14">
        <v>1527</v>
      </c>
      <c s="14"/>
      <c s="6">
        <f t="shared" si="5"/>
        <v>1527</v>
      </c>
      <c s="14"/>
      <c s="14">
        <v>10833</v>
      </c>
      <c s="14"/>
      <c s="14"/>
      <c s="6">
        <f t="shared" si="6"/>
        <v>0</v>
      </c>
      <c s="14">
        <v>117</v>
      </c>
      <c s="23">
        <v>49034</v>
      </c>
      <c s="17">
        <v>1</v>
      </c>
      <c s="17" t="s">
        <v>412</v>
      </c>
      <c s="17" t="s">
        <v>86</v>
      </c>
      <c s="8"/>
      <c s="3" t="s">
        <v>1124</v>
      </c>
      <c s="9" t="s">
        <v>542</v>
      </c>
      <c s="3" t="s">
        <v>8</v>
      </c>
      <c s="3" t="s">
        <v>8</v>
      </c>
      <c s="17" t="s">
        <v>1200</v>
      </c>
      <c s="26" t="str">
        <f t="shared" si="7"/>
        <v>1.C FE</v>
      </c>
    </row>
    <row>
      <c r="B169" s="3" t="s">
        <v>291</v>
      </c>
      <c s="3" t="s">
        <v>1169</v>
      </c>
      <c s="9" t="s">
        <v>1170</v>
      </c>
      <c s="17" t="s">
        <v>1201</v>
      </c>
      <c s="23">
        <v>45485</v>
      </c>
      <c s="3" t="s">
        <v>761</v>
      </c>
      <c s="8"/>
      <c s="14">
        <v>105260</v>
      </c>
      <c s="14">
        <v>105263</v>
      </c>
      <c s="14">
        <v>105266</v>
      </c>
      <c s="14">
        <v>100517</v>
      </c>
      <c s="14">
        <v>4746</v>
      </c>
      <c s="14"/>
      <c s="14"/>
      <c s="6">
        <f t="shared" si="5"/>
        <v>4746</v>
      </c>
      <c s="14"/>
      <c s="14">
        <v>105262</v>
      </c>
      <c s="14"/>
      <c s="14"/>
      <c s="6">
        <f t="shared" si="6"/>
        <v>0</v>
      </c>
      <c s="14">
        <v>1895</v>
      </c>
      <c s="23">
        <v>46307</v>
      </c>
      <c s="17">
        <v>3</v>
      </c>
      <c s="17" t="s">
        <v>1199</v>
      </c>
      <c s="17"/>
      <c s="8"/>
      <c s="3" t="s">
        <v>8</v>
      </c>
      <c s="3" t="s">
        <v>392</v>
      </c>
      <c s="9" t="s">
        <v>1269</v>
      </c>
      <c s="3" t="s">
        <v>8</v>
      </c>
      <c s="17" t="s">
        <v>1200</v>
      </c>
      <c s="26" t="str">
        <f t="shared" si="7"/>
        <v xml:space="preserve">3.A </v>
      </c>
    </row>
    <row>
      <c r="B170" s="3" t="s">
        <v>790</v>
      </c>
      <c s="3" t="s">
        <v>545</v>
      </c>
      <c s="9" t="s">
        <v>132</v>
      </c>
      <c s="17" t="s">
        <v>1201</v>
      </c>
      <c s="23">
        <v>45504</v>
      </c>
      <c s="3" t="s">
        <v>761</v>
      </c>
      <c s="8"/>
      <c s="14">
        <v>58800</v>
      </c>
      <c s="14">
        <v>58800</v>
      </c>
      <c s="14">
        <v>57477</v>
      </c>
      <c s="14"/>
      <c s="14"/>
      <c s="14">
        <v>1323</v>
      </c>
      <c s="14"/>
      <c s="6">
        <f t="shared" si="5"/>
        <v>1323</v>
      </c>
      <c s="14"/>
      <c s="14">
        <v>58800</v>
      </c>
      <c s="14"/>
      <c s="14"/>
      <c s="6">
        <f t="shared" si="6"/>
        <v>0</v>
      </c>
      <c s="14">
        <v>1362</v>
      </c>
      <c s="23">
        <v>47330</v>
      </c>
      <c s="17">
        <v>2</v>
      </c>
      <c s="17" t="s">
        <v>1199</v>
      </c>
      <c s="17" t="s">
        <v>86</v>
      </c>
      <c s="8"/>
      <c s="3" t="s">
        <v>8</v>
      </c>
      <c s="3" t="s">
        <v>1133</v>
      </c>
      <c s="3" t="s">
        <v>8</v>
      </c>
      <c s="3" t="s">
        <v>8</v>
      </c>
      <c s="17" t="s">
        <v>1200</v>
      </c>
      <c s="26" t="str">
        <f t="shared" si="7"/>
        <v>2.A FE</v>
      </c>
    </row>
    <row>
      <c r="B171" s="10" t="s">
        <v>977</v>
      </c>
      <c s="11" t="s">
        <v>977</v>
      </c>
      <c s="10" t="s">
        <v>977</v>
      </c>
      <c s="7" t="s">
        <v>977</v>
      </c>
      <c s="21" t="s">
        <v>977</v>
      </c>
      <c s="10" t="s">
        <v>977</v>
      </c>
      <c s="7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21" t="s">
        <v>977</v>
      </c>
      <c s="7" t="s">
        <v>977</v>
      </c>
      <c s="7" t="s">
        <v>977</v>
      </c>
      <c s="7" t="s">
        <v>977</v>
      </c>
      <c s="7" t="s">
        <v>977</v>
      </c>
      <c s="10" t="s">
        <v>977</v>
      </c>
      <c s="10" t="s">
        <v>977</v>
      </c>
      <c s="10" t="s">
        <v>977</v>
      </c>
      <c s="10" t="s">
        <v>977</v>
      </c>
      <c s="7" t="s">
        <v>977</v>
      </c>
      <c s="7" t="s">
        <v>977</v>
      </c>
    </row>
    <row>
      <c r="B172" s="3" t="s">
        <v>941</v>
      </c>
      <c s="9" t="s">
        <v>140</v>
      </c>
      <c s="20"/>
      <c s="8"/>
      <c s="24"/>
      <c s="20"/>
      <c s="8"/>
      <c s="6">
        <f t="shared" si="8" ref="I172:V172">SUM(I28:I171)</f>
        <v>263629715</v>
      </c>
      <c s="6">
        <f t="shared" si="8"/>
        <v>271965087</v>
      </c>
      <c s="6">
        <f t="shared" si="8"/>
        <v>271761865</v>
      </c>
      <c s="6">
        <f t="shared" si="8"/>
        <v>267888469</v>
      </c>
      <c s="6">
        <f t="shared" si="8"/>
        <v>4746</v>
      </c>
      <c s="6">
        <f t="shared" si="8"/>
        <v>97119</v>
      </c>
      <c s="6">
        <f t="shared" si="8"/>
        <v>0</v>
      </c>
      <c s="6">
        <f t="shared" si="8"/>
        <v>101865</v>
      </c>
      <c s="6">
        <f t="shared" si="8"/>
        <v>0</v>
      </c>
      <c s="6">
        <f t="shared" si="8"/>
        <v>272290064</v>
      </c>
      <c s="6">
        <f t="shared" si="8"/>
        <v>0</v>
      </c>
      <c s="6">
        <f t="shared" si="8"/>
        <v>-8660350</v>
      </c>
      <c s="6">
        <f t="shared" si="8"/>
        <v>-8660350</v>
      </c>
      <c s="6">
        <f t="shared" si="8"/>
        <v>7785011</v>
      </c>
      <c s="24"/>
      <c s="8"/>
      <c s="8"/>
      <c s="8"/>
      <c s="8"/>
      <c s="20"/>
      <c s="20"/>
      <c s="20"/>
      <c s="20"/>
      <c s="8"/>
      <c s="8"/>
    </row>
    <row>
      <c r="B173" s="10" t="s">
        <v>977</v>
      </c>
      <c s="11" t="s">
        <v>977</v>
      </c>
      <c s="10" t="s">
        <v>977</v>
      </c>
      <c s="7" t="s">
        <v>977</v>
      </c>
      <c s="21" t="s">
        <v>977</v>
      </c>
      <c s="10" t="s">
        <v>977</v>
      </c>
      <c s="7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21" t="s">
        <v>977</v>
      </c>
      <c s="7" t="s">
        <v>977</v>
      </c>
      <c s="7" t="s">
        <v>977</v>
      </c>
      <c s="7" t="s">
        <v>977</v>
      </c>
      <c s="7" t="s">
        <v>977</v>
      </c>
      <c s="10" t="s">
        <v>977</v>
      </c>
      <c s="10" t="s">
        <v>977</v>
      </c>
      <c s="10" t="s">
        <v>977</v>
      </c>
      <c s="10" t="s">
        <v>977</v>
      </c>
      <c s="7" t="s">
        <v>977</v>
      </c>
      <c s="7" t="s">
        <v>977</v>
      </c>
    </row>
    <row>
      <c r="B174" s="3" t="s">
        <v>852</v>
      </c>
      <c s="3" t="s">
        <v>1388</v>
      </c>
      <c s="3" t="s">
        <v>8</v>
      </c>
      <c s="4"/>
      <c s="4"/>
      <c s="3" t="s">
        <v>8</v>
      </c>
      <c s="8"/>
      <c s="4"/>
      <c s="4"/>
      <c s="4"/>
      <c s="4"/>
      <c s="4"/>
      <c s="4"/>
      <c s="4"/>
      <c s="12">
        <f>M174+N174-O174</f>
        <v>0</v>
      </c>
      <c s="4"/>
      <c s="4"/>
      <c s="4"/>
      <c s="4"/>
      <c s="12">
        <f>S174+T174</f>
        <v>0</v>
      </c>
      <c s="4"/>
      <c s="4"/>
      <c s="4"/>
      <c s="4"/>
      <c s="4"/>
      <c s="8"/>
      <c s="3" t="s">
        <v>8</v>
      </c>
      <c s="3" t="s">
        <v>8</v>
      </c>
      <c s="3" t="s">
        <v>8</v>
      </c>
      <c s="3" t="s">
        <v>8</v>
      </c>
      <c s="4"/>
      <c s="12" t="str">
        <f>CONCATENATE(IF(ISERROR(VLOOKUP(X174,NAICDes2020_ValidationDesc,1,)),"",VLOOKUP(X174,NAICDes2020_LookupDesc,2,)),".",IF(ISERROR(VLOOKUP(Y174,NAICDesModifier2020_ValidationDesc,1,)),"",VLOOKUP(Y174,NAICDesModifier2020_LookupDesc,2,))," ",IF(ISERROR(VLOOKUP(Z174,SVOAdminSymbolSCDBond2020_ValidationDesc,1,)),"",VLOOKUP(Z174,SVOAdminSymbolSCDBond2020_LookupDesc,2,)))</f>
        <v xml:space="preserve">. </v>
      </c>
    </row>
    <row>
      <c r="B175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176" s="3" t="s">
        <v>1137</v>
      </c>
      <c s="9" t="s">
        <v>141</v>
      </c>
      <c s="2"/>
      <c s="2"/>
      <c s="2"/>
      <c s="2"/>
      <c s="8"/>
      <c s="6">
        <f t="shared" si="9" ref="I176:V176">SUM(I173:I175)</f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2"/>
      <c s="2"/>
      <c s="2"/>
      <c s="2"/>
      <c s="8"/>
      <c s="2"/>
      <c s="2"/>
      <c s="2"/>
      <c s="2"/>
      <c s="2"/>
      <c s="2"/>
    </row>
    <row>
      <c r="B177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178" s="3" t="s">
        <v>1023</v>
      </c>
      <c s="3" t="s">
        <v>1388</v>
      </c>
      <c s="3" t="s">
        <v>8</v>
      </c>
      <c s="4"/>
      <c s="4"/>
      <c s="3" t="s">
        <v>8</v>
      </c>
      <c s="8"/>
      <c s="4"/>
      <c s="4"/>
      <c s="4"/>
      <c s="4"/>
      <c s="4"/>
      <c s="4"/>
      <c s="4"/>
      <c s="12">
        <f>M178+N178-O178</f>
        <v>0</v>
      </c>
      <c s="4"/>
      <c s="4"/>
      <c s="4"/>
      <c s="4"/>
      <c s="12">
        <f>S178+T178</f>
        <v>0</v>
      </c>
      <c s="4"/>
      <c s="4"/>
      <c s="4"/>
      <c s="4"/>
      <c s="4"/>
      <c s="8"/>
      <c s="3" t="s">
        <v>8</v>
      </c>
      <c s="3" t="s">
        <v>8</v>
      </c>
      <c s="3" t="s">
        <v>8</v>
      </c>
      <c s="3" t="s">
        <v>8</v>
      </c>
      <c s="4"/>
      <c s="12" t="str">
        <f>CONCATENATE(IF(ISERROR(VLOOKUP(X178,NAICDes2020_ValidationDesc,1,)),"",VLOOKUP(X178,NAICDes2020_LookupDesc,2,)),".",IF(ISERROR(VLOOKUP(Y178,NAICDesModifier2020_ValidationDesc,1,)),"",VLOOKUP(Y178,NAICDesModifier2020_LookupDesc,2,))," ",IF(ISERROR(VLOOKUP(Z178,SVOAdminSymbolSCDBond2020_ValidationDesc,1,)),"",VLOOKUP(Z178,SVOAdminSymbolSCDBond2020_LookupDesc,2,)))</f>
        <v xml:space="preserve">. </v>
      </c>
    </row>
    <row>
      <c r="B179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180" s="3" t="s">
        <v>1326</v>
      </c>
      <c s="9" t="s">
        <v>358</v>
      </c>
      <c s="2"/>
      <c s="2"/>
      <c s="2"/>
      <c s="2"/>
      <c s="8"/>
      <c s="6">
        <f t="shared" si="10" ref="I180:V180">SUM(I177:I179)</f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2"/>
      <c s="2"/>
      <c s="2"/>
      <c s="2"/>
      <c s="8"/>
      <c s="2"/>
      <c s="2"/>
      <c s="2"/>
      <c s="2"/>
      <c s="2"/>
      <c s="2"/>
    </row>
    <row>
      <c r="B181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182" s="3" t="s">
        <v>853</v>
      </c>
      <c s="3" t="s">
        <v>1388</v>
      </c>
      <c s="3" t="s">
        <v>8</v>
      </c>
      <c s="4"/>
      <c s="4"/>
      <c s="3" t="s">
        <v>8</v>
      </c>
      <c s="4"/>
      <c s="4"/>
      <c s="4"/>
      <c s="4"/>
      <c s="4"/>
      <c s="4"/>
      <c s="4"/>
      <c s="4"/>
      <c s="12">
        <f>M182+N182-O182</f>
        <v>0</v>
      </c>
      <c s="4"/>
      <c s="4"/>
      <c s="4"/>
      <c s="4"/>
      <c s="12">
        <f>S182+T182</f>
        <v>0</v>
      </c>
      <c s="4"/>
      <c s="2"/>
      <c s="4"/>
      <c s="4"/>
      <c s="4"/>
      <c s="8"/>
      <c s="3" t="s">
        <v>8</v>
      </c>
      <c s="3" t="s">
        <v>8</v>
      </c>
      <c s="3" t="s">
        <v>8</v>
      </c>
      <c s="3" t="s">
        <v>8</v>
      </c>
      <c s="4"/>
      <c s="12" t="str">
        <f>CONCATENATE(IF(ISERROR(VLOOKUP(X182,NAICDes2020_ValidationDesc,1,)),"",VLOOKUP(X182,NAICDes2020_LookupDesc,2,)),".",IF(ISERROR(VLOOKUP(Y182,NAICDesModifier2020_ValidationDesc,1,)),"",VLOOKUP(Y182,NAICDesModifier2020_LookupDesc,2,))," ",IF(ISERROR(VLOOKUP(Z182,SVOAdminSymbolSCDBond2020_ValidationDesc,1,)),"",VLOOKUP(Z182,SVOAdminSymbolSCDBond2020_LookupDesc,2,)))</f>
        <v xml:space="preserve">. </v>
      </c>
    </row>
    <row>
      <c r="B183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184" s="3" t="s">
        <v>1138</v>
      </c>
      <c s="9" t="s">
        <v>1327</v>
      </c>
      <c s="2"/>
      <c s="2"/>
      <c s="2"/>
      <c s="2"/>
      <c s="2"/>
      <c s="6">
        <f t="shared" si="11" ref="I184:V184">SUM(I181:I183)</f>
        <v>0</v>
      </c>
      <c s="6">
        <f t="shared" si="11"/>
        <v>0</v>
      </c>
      <c s="6">
        <f t="shared" si="11"/>
        <v>0</v>
      </c>
      <c s="6">
        <f t="shared" si="11"/>
        <v>0</v>
      </c>
      <c s="6">
        <f t="shared" si="11"/>
        <v>0</v>
      </c>
      <c s="6">
        <f t="shared" si="11"/>
        <v>0</v>
      </c>
      <c s="6">
        <f t="shared" si="11"/>
        <v>0</v>
      </c>
      <c s="6">
        <f t="shared" si="11"/>
        <v>0</v>
      </c>
      <c s="6">
        <f t="shared" si="11"/>
        <v>0</v>
      </c>
      <c s="6">
        <f t="shared" si="11"/>
        <v>0</v>
      </c>
      <c s="6">
        <f t="shared" si="11"/>
        <v>0</v>
      </c>
      <c s="6">
        <f t="shared" si="11"/>
        <v>0</v>
      </c>
      <c s="6">
        <f t="shared" si="11"/>
        <v>0</v>
      </c>
      <c s="6">
        <f t="shared" si="11"/>
        <v>0</v>
      </c>
      <c s="2"/>
      <c s="2"/>
      <c s="2"/>
      <c s="2"/>
      <c s="8"/>
      <c s="2"/>
      <c s="2"/>
      <c s="2"/>
      <c s="2"/>
      <c s="2"/>
      <c s="2"/>
    </row>
    <row>
      <c r="B185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186" s="3" t="s">
        <v>1428</v>
      </c>
      <c s="3" t="s">
        <v>1388</v>
      </c>
      <c s="3" t="s">
        <v>8</v>
      </c>
      <c s="4"/>
      <c s="4"/>
      <c s="3" t="s">
        <v>8</v>
      </c>
      <c s="2"/>
      <c s="4"/>
      <c s="4"/>
      <c s="4"/>
      <c s="4"/>
      <c s="4"/>
      <c s="4"/>
      <c s="4"/>
      <c s="12">
        <f>M186+N186-O186</f>
        <v>0</v>
      </c>
      <c s="4"/>
      <c s="4"/>
      <c s="4"/>
      <c s="4"/>
      <c s="12">
        <f>S186+T186</f>
        <v>0</v>
      </c>
      <c s="4"/>
      <c s="4"/>
      <c s="4"/>
      <c s="4"/>
      <c s="4"/>
      <c s="8"/>
      <c s="3" t="s">
        <v>8</v>
      </c>
      <c s="3" t="s">
        <v>8</v>
      </c>
      <c s="3" t="s">
        <v>8</v>
      </c>
      <c s="3" t="s">
        <v>8</v>
      </c>
      <c s="4"/>
      <c s="12" t="str">
        <f>CONCATENATE(IF(ISERROR(VLOOKUP(X186,NAICDes2020_ValidationDesc,1,)),"",VLOOKUP(X186,NAICDes2020_LookupDesc,2,)),".",IF(ISERROR(VLOOKUP(Y186,NAICDesModifier2020_ValidationDesc,1,)),"",VLOOKUP(Y186,NAICDesModifier2020_LookupDesc,2,))," ",IF(ISERROR(VLOOKUP(Z186,SVOAdminSymbolSCDBond2020_ValidationDesc,1,)),"",VLOOKUP(Z186,SVOAdminSymbolSCDBond2020_LookupDesc,2,)))</f>
        <v xml:space="preserve">. </v>
      </c>
    </row>
    <row>
      <c r="B187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188" s="3" t="s">
        <v>142</v>
      </c>
      <c s="9" t="s">
        <v>359</v>
      </c>
      <c s="2"/>
      <c s="2"/>
      <c s="2"/>
      <c s="2"/>
      <c s="2"/>
      <c s="6">
        <f t="shared" si="12" ref="I188:V188">SUM(I185:I187)</f>
        <v>0</v>
      </c>
      <c s="6">
        <f t="shared" si="12"/>
        <v>0</v>
      </c>
      <c s="6">
        <f t="shared" si="12"/>
        <v>0</v>
      </c>
      <c s="6">
        <f t="shared" si="12"/>
        <v>0</v>
      </c>
      <c s="6">
        <f t="shared" si="12"/>
        <v>0</v>
      </c>
      <c s="6">
        <f t="shared" si="12"/>
        <v>0</v>
      </c>
      <c s="6">
        <f t="shared" si="12"/>
        <v>0</v>
      </c>
      <c s="6">
        <f t="shared" si="12"/>
        <v>0</v>
      </c>
      <c s="6">
        <f t="shared" si="12"/>
        <v>0</v>
      </c>
      <c s="6">
        <f t="shared" si="12"/>
        <v>0</v>
      </c>
      <c s="6">
        <f t="shared" si="12"/>
        <v>0</v>
      </c>
      <c s="6">
        <f t="shared" si="12"/>
        <v>0</v>
      </c>
      <c s="6">
        <f t="shared" si="12"/>
        <v>0</v>
      </c>
      <c s="6">
        <f t="shared" si="12"/>
        <v>0</v>
      </c>
      <c s="2"/>
      <c s="2"/>
      <c s="2"/>
      <c s="2"/>
      <c s="8"/>
      <c s="2"/>
      <c s="2"/>
      <c s="2"/>
      <c s="2"/>
      <c s="2"/>
      <c s="2"/>
    </row>
    <row>
      <c r="B189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190" s="3" t="s">
        <v>143</v>
      </c>
      <c s="3" t="s">
        <v>1388</v>
      </c>
      <c s="3" t="s">
        <v>8</v>
      </c>
      <c s="4"/>
      <c s="4"/>
      <c s="3" t="s">
        <v>8</v>
      </c>
      <c s="2"/>
      <c s="4"/>
      <c s="4"/>
      <c s="4"/>
      <c s="4"/>
      <c s="4"/>
      <c s="4"/>
      <c s="4"/>
      <c s="12">
        <f>M190+N190-O190</f>
        <v>0</v>
      </c>
      <c s="4"/>
      <c s="4"/>
      <c s="4"/>
      <c s="4"/>
      <c s="12">
        <f>S190+T190</f>
        <v>0</v>
      </c>
      <c s="4"/>
      <c s="4"/>
      <c s="4"/>
      <c s="4"/>
      <c s="4"/>
      <c s="8"/>
      <c s="3" t="s">
        <v>8</v>
      </c>
      <c s="3" t="s">
        <v>8</v>
      </c>
      <c s="3" t="s">
        <v>8</v>
      </c>
      <c s="3" t="s">
        <v>8</v>
      </c>
      <c s="4"/>
      <c s="12" t="str">
        <f>CONCATENATE(IF(ISERROR(VLOOKUP(X190,NAICDes2020_ValidationDesc,1,)),"",VLOOKUP(X190,NAICDes2020_LookupDesc,2,)),".",IF(ISERROR(VLOOKUP(Y190,NAICDesModifier2020_ValidationDesc,1,)),"",VLOOKUP(Y190,NAICDesModifier2020_LookupDesc,2,))," ",IF(ISERROR(VLOOKUP(Z190,SVOAdminSymbolSCDBond2020_ValidationDesc,1,)),"",VLOOKUP(Z190,SVOAdminSymbolSCDBond2020_LookupDesc,2,)))</f>
        <v xml:space="preserve">. </v>
      </c>
    </row>
    <row>
      <c r="B191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192" s="3" t="s">
        <v>447</v>
      </c>
      <c s="9" t="s">
        <v>257</v>
      </c>
      <c s="2"/>
      <c s="2"/>
      <c s="2"/>
      <c s="2"/>
      <c s="2"/>
      <c s="6">
        <f t="shared" si="13" ref="I192:V192">SUM(I189:I191)</f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2"/>
      <c s="2"/>
      <c s="2"/>
      <c s="2"/>
      <c s="8"/>
      <c s="2"/>
      <c s="2"/>
      <c s="2"/>
      <c s="2"/>
      <c s="2"/>
      <c s="2"/>
    </row>
    <row>
      <c r="B193" s="3" t="s">
        <v>448</v>
      </c>
      <c s="3" t="s">
        <v>67</v>
      </c>
      <c s="2"/>
      <c s="2"/>
      <c s="2"/>
      <c s="2"/>
      <c s="2"/>
      <c s="6">
        <f t="shared" si="14" ref="I193:V193">I11+I15+I19+I23+I27+I172+I176+I180+I184+I188+I192</f>
        <v>269324715</v>
      </c>
      <c s="6">
        <f t="shared" si="14"/>
        <v>277660087</v>
      </c>
      <c s="6">
        <f t="shared" si="14"/>
        <v>277477516</v>
      </c>
      <c s="6">
        <f t="shared" si="14"/>
        <v>273550266</v>
      </c>
      <c s="6">
        <f t="shared" si="14"/>
        <v>4746</v>
      </c>
      <c s="6">
        <f t="shared" si="14"/>
        <v>94902</v>
      </c>
      <c s="6">
        <f t="shared" si="14"/>
        <v>0</v>
      </c>
      <c s="6">
        <f t="shared" si="14"/>
        <v>99648</v>
      </c>
      <c s="6">
        <f t="shared" si="14"/>
        <v>0</v>
      </c>
      <c s="6">
        <f t="shared" si="14"/>
        <v>277985064</v>
      </c>
      <c s="6">
        <f t="shared" si="14"/>
        <v>0</v>
      </c>
      <c s="6">
        <f t="shared" si="14"/>
        <v>-8660350</v>
      </c>
      <c s="6">
        <f t="shared" si="14"/>
        <v>-8660350</v>
      </c>
      <c s="6">
        <f t="shared" si="14"/>
        <v>7913396</v>
      </c>
      <c s="2"/>
      <c s="2"/>
      <c s="2"/>
      <c s="2"/>
      <c s="8"/>
      <c s="2"/>
      <c s="2"/>
      <c s="2"/>
      <c s="2"/>
      <c s="2"/>
      <c s="2"/>
    </row>
    <row>
      <c r="B194" s="3" t="s">
        <v>854</v>
      </c>
      <c s="3" t="s">
        <v>449</v>
      </c>
      <c s="2"/>
      <c s="2"/>
      <c s="2"/>
      <c s="2"/>
      <c s="2"/>
      <c s="18"/>
      <c s="18"/>
      <c s="18"/>
      <c s="18"/>
      <c s="18"/>
      <c s="18"/>
      <c s="18"/>
      <c s="18"/>
      <c s="18"/>
      <c s="18"/>
      <c s="18"/>
      <c s="18"/>
      <c s="18"/>
      <c s="18"/>
      <c s="2"/>
      <c s="2"/>
      <c s="2"/>
      <c s="2"/>
      <c s="8"/>
      <c s="2"/>
      <c s="2"/>
      <c s="2"/>
      <c s="2"/>
      <c s="2"/>
      <c s="2"/>
    </row>
    <row>
      <c r="B195" s="3" t="s">
        <v>1248</v>
      </c>
      <c s="3" t="s">
        <v>855</v>
      </c>
      <c s="2"/>
      <c s="2"/>
      <c s="2"/>
      <c s="2"/>
      <c s="2"/>
      <c s="19">
        <f t="shared" si="15" ref="I195:V195">I193</f>
        <v>269324715</v>
      </c>
      <c s="19">
        <f t="shared" si="15"/>
        <v>277660087</v>
      </c>
      <c s="19">
        <f t="shared" si="15"/>
        <v>277477516</v>
      </c>
      <c s="19">
        <f t="shared" si="15"/>
        <v>273550266</v>
      </c>
      <c s="19">
        <f t="shared" si="15"/>
        <v>4746</v>
      </c>
      <c s="19">
        <f t="shared" si="15"/>
        <v>94902</v>
      </c>
      <c s="19">
        <f t="shared" si="15"/>
        <v>0</v>
      </c>
      <c s="19">
        <f t="shared" si="15"/>
        <v>99648</v>
      </c>
      <c s="19">
        <f t="shared" si="15"/>
        <v>0</v>
      </c>
      <c s="19">
        <f t="shared" si="15"/>
        <v>277985064</v>
      </c>
      <c s="19">
        <f t="shared" si="15"/>
        <v>0</v>
      </c>
      <c s="19">
        <f t="shared" si="15"/>
        <v>-8660350</v>
      </c>
      <c s="19">
        <f t="shared" si="15"/>
        <v>-8660350</v>
      </c>
      <c s="19">
        <f t="shared" si="15"/>
        <v>7913396</v>
      </c>
      <c s="2"/>
      <c s="2"/>
      <c s="2"/>
      <c s="2"/>
      <c s="8"/>
      <c s="2"/>
      <c s="2"/>
      <c s="2"/>
      <c s="2"/>
      <c s="2"/>
      <c s="2"/>
    </row>
    <row>
      <c r="B196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197" s="3" t="s">
        <v>1429</v>
      </c>
      <c s="3" t="s">
        <v>1388</v>
      </c>
      <c s="3" t="s">
        <v>8</v>
      </c>
      <c s="4"/>
      <c s="4"/>
      <c s="3" t="s">
        <v>8</v>
      </c>
      <c s="4"/>
      <c s="4"/>
      <c s="4"/>
      <c s="4"/>
      <c s="4"/>
      <c s="4"/>
      <c s="4"/>
      <c s="4"/>
      <c s="12">
        <f>M197+N197-O197</f>
        <v>0</v>
      </c>
      <c s="4"/>
      <c s="4"/>
      <c s="4"/>
      <c s="4"/>
      <c s="12">
        <f>S197+T197</f>
        <v>0</v>
      </c>
      <c s="4"/>
      <c s="2"/>
      <c s="4"/>
      <c s="4"/>
      <c s="4"/>
      <c s="8"/>
      <c s="3" t="s">
        <v>8</v>
      </c>
      <c s="3" t="s">
        <v>8</v>
      </c>
      <c s="3" t="s">
        <v>8</v>
      </c>
      <c s="3" t="s">
        <v>8</v>
      </c>
      <c s="4"/>
      <c s="12" t="str">
        <f>CONCATENATE(IF(ISERROR(VLOOKUP(X197,NAICDes2020_ValidationDesc,1,)),"",VLOOKUP(X197,NAICDes2020_LookupDesc,2,)),".",IF(ISERROR(VLOOKUP(Y197,NAICDesModifier2020_ValidationDesc,1,)),"",VLOOKUP(Y197,NAICDesModifier2020_LookupDesc,2,))," ",IF(ISERROR(VLOOKUP(Z197,SVOAdminSymbolSCDPS2020_ValidationDesc,1,)),"",VLOOKUP(Z197,SVOAdminSymbolSCDPS2020_LookupDesc,2,)))</f>
        <v xml:space="preserve">. </v>
      </c>
    </row>
    <row>
      <c r="B198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199" s="3" t="s">
        <v>258</v>
      </c>
      <c s="9" t="s">
        <v>1430</v>
      </c>
      <c s="2"/>
      <c s="2"/>
      <c s="2"/>
      <c s="2"/>
      <c s="2"/>
      <c s="6">
        <f>SUM(I196:I198)</f>
        <v>0</v>
      </c>
      <c s="2"/>
      <c s="6">
        <f t="shared" si="16" ref="K199:V199">SUM(K196:K198)</f>
        <v>0</v>
      </c>
      <c s="6">
        <f t="shared" si="16"/>
        <v>0</v>
      </c>
      <c s="6">
        <f t="shared" si="16"/>
        <v>0</v>
      </c>
      <c s="6">
        <f t="shared" si="16"/>
        <v>0</v>
      </c>
      <c s="6">
        <f t="shared" si="16"/>
        <v>0</v>
      </c>
      <c s="6">
        <f t="shared" si="16"/>
        <v>0</v>
      </c>
      <c s="6">
        <f t="shared" si="16"/>
        <v>0</v>
      </c>
      <c s="6">
        <f t="shared" si="16"/>
        <v>0</v>
      </c>
      <c s="6">
        <f t="shared" si="16"/>
        <v>0</v>
      </c>
      <c s="6">
        <f t="shared" si="16"/>
        <v>0</v>
      </c>
      <c s="6">
        <f t="shared" si="16"/>
        <v>0</v>
      </c>
      <c s="6">
        <f t="shared" si="16"/>
        <v>0</v>
      </c>
      <c s="2"/>
      <c s="2"/>
      <c s="2"/>
      <c s="2"/>
      <c s="8"/>
      <c s="2"/>
      <c s="2"/>
      <c s="2"/>
      <c s="2"/>
      <c s="2"/>
      <c s="2"/>
    </row>
    <row>
      <c r="B200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5" t="s">
        <v>977</v>
      </c>
      <c s="1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01" s="3" t="s">
        <v>1139</v>
      </c>
      <c s="3" t="s">
        <v>1388</v>
      </c>
      <c s="3" t="s">
        <v>8</v>
      </c>
      <c s="4"/>
      <c s="4"/>
      <c s="3" t="s">
        <v>8</v>
      </c>
      <c s="4"/>
      <c s="4"/>
      <c s="4"/>
      <c s="4"/>
      <c s="4"/>
      <c s="4"/>
      <c s="4"/>
      <c s="4"/>
      <c s="12">
        <f>M201+N201-O201</f>
        <v>0</v>
      </c>
      <c s="4"/>
      <c s="4"/>
      <c s="4"/>
      <c s="4"/>
      <c s="12">
        <f>S201+T201</f>
        <v>0</v>
      </c>
      <c s="4"/>
      <c s="2"/>
      <c s="4"/>
      <c s="4"/>
      <c s="4"/>
      <c s="8"/>
      <c s="3" t="s">
        <v>8</v>
      </c>
      <c s="3" t="s">
        <v>8</v>
      </c>
      <c s="3" t="s">
        <v>8</v>
      </c>
      <c s="3" t="s">
        <v>8</v>
      </c>
      <c s="4"/>
      <c s="12" t="str">
        <f>CONCATENATE(IF(ISERROR(VLOOKUP(X201,NAICDes2020_ValidationDesc,1,)),"",VLOOKUP(X201,NAICDes2020_LookupDesc,2,)),".",IF(ISERROR(VLOOKUP(Y201,NAICDesModifier2020_ValidationDesc,1,)),"",VLOOKUP(Y201,NAICDesModifier2020_LookupDesc,2,))," ",IF(ISERROR(VLOOKUP(Z201,SVOAdminSymbolSCDPS2020_ValidationDesc,1,)),"",VLOOKUP(Z201,SVOAdminSymbolSCDPS2020_LookupDesc,2,)))</f>
        <v xml:space="preserve">. </v>
      </c>
    </row>
    <row>
      <c r="B202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03" s="3" t="s">
        <v>1539</v>
      </c>
      <c s="9" t="s">
        <v>1431</v>
      </c>
      <c s="2"/>
      <c s="2"/>
      <c s="2"/>
      <c s="2"/>
      <c s="2"/>
      <c s="6">
        <f>SUM(I200:I202)</f>
        <v>0</v>
      </c>
      <c s="2"/>
      <c s="6">
        <f t="shared" si="17" ref="K203:V203">SUM(K200:K202)</f>
        <v>0</v>
      </c>
      <c s="6">
        <f t="shared" si="17"/>
        <v>0</v>
      </c>
      <c s="6">
        <f t="shared" si="17"/>
        <v>0</v>
      </c>
      <c s="6">
        <f t="shared" si="17"/>
        <v>0</v>
      </c>
      <c s="6">
        <f t="shared" si="17"/>
        <v>0</v>
      </c>
      <c s="6">
        <f t="shared" si="17"/>
        <v>0</v>
      </c>
      <c s="6">
        <f t="shared" si="17"/>
        <v>0</v>
      </c>
      <c s="6">
        <f t="shared" si="17"/>
        <v>0</v>
      </c>
      <c s="6">
        <f t="shared" si="17"/>
        <v>0</v>
      </c>
      <c s="6">
        <f t="shared" si="17"/>
        <v>0</v>
      </c>
      <c s="6">
        <f t="shared" si="17"/>
        <v>0</v>
      </c>
      <c s="6">
        <f t="shared" si="17"/>
        <v>0</v>
      </c>
      <c s="2"/>
      <c s="2"/>
      <c s="2"/>
      <c s="2"/>
      <c s="8"/>
      <c s="2"/>
      <c s="2"/>
      <c s="2"/>
      <c s="2"/>
      <c s="2"/>
      <c s="2"/>
    </row>
    <row>
      <c r="B204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5" t="s">
        <v>977</v>
      </c>
      <c s="1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05" s="3" t="s">
        <v>144</v>
      </c>
      <c s="3" t="s">
        <v>1388</v>
      </c>
      <c s="3" t="s">
        <v>8</v>
      </c>
      <c s="4"/>
      <c s="4"/>
      <c s="3" t="s">
        <v>8</v>
      </c>
      <c s="4"/>
      <c s="4"/>
      <c s="4"/>
      <c s="4"/>
      <c s="4"/>
      <c s="4"/>
      <c s="4"/>
      <c s="4"/>
      <c s="12">
        <f>M205+N205-O205</f>
        <v>0</v>
      </c>
      <c s="4"/>
      <c s="4"/>
      <c s="4"/>
      <c s="4"/>
      <c s="12">
        <f>S205+T205</f>
        <v>0</v>
      </c>
      <c s="4"/>
      <c s="2"/>
      <c s="4"/>
      <c s="4"/>
      <c s="4"/>
      <c s="8"/>
      <c s="3" t="s">
        <v>8</v>
      </c>
      <c s="3" t="s">
        <v>8</v>
      </c>
      <c s="3" t="s">
        <v>8</v>
      </c>
      <c s="3" t="s">
        <v>8</v>
      </c>
      <c s="4"/>
      <c s="12" t="str">
        <f>CONCATENATE(IF(ISERROR(VLOOKUP(X205,NAICDes2020_ValidationDesc,1,)),"",VLOOKUP(X205,NAICDes2020_LookupDesc,2,)),".",IF(ISERROR(VLOOKUP(Y205,NAICDesModifier2020_ValidationDesc,1,)),"",VLOOKUP(Y205,NAICDesModifier2020_LookupDesc,2,))," ",IF(ISERROR(VLOOKUP(Z205,SVOAdminSymbolSCDPS2020_ValidationDesc,1,)),"",VLOOKUP(Z205,SVOAdminSymbolSCDPS2020_LookupDesc,2,)))</f>
        <v xml:space="preserve">. </v>
      </c>
    </row>
    <row>
      <c r="B206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07" s="3" t="s">
        <v>549</v>
      </c>
      <c s="9" t="s">
        <v>1024</v>
      </c>
      <c s="2"/>
      <c s="2"/>
      <c s="2"/>
      <c s="2"/>
      <c s="2"/>
      <c s="6">
        <f>SUM(I204:I206)</f>
        <v>0</v>
      </c>
      <c s="2"/>
      <c s="6">
        <f t="shared" si="18" ref="K207:V207">SUM(K204:K206)</f>
        <v>0</v>
      </c>
      <c s="6">
        <f t="shared" si="18"/>
        <v>0</v>
      </c>
      <c s="6">
        <f t="shared" si="18"/>
        <v>0</v>
      </c>
      <c s="6">
        <f t="shared" si="18"/>
        <v>0</v>
      </c>
      <c s="6">
        <f t="shared" si="18"/>
        <v>0</v>
      </c>
      <c s="6">
        <f t="shared" si="18"/>
        <v>0</v>
      </c>
      <c s="6">
        <f t="shared" si="18"/>
        <v>0</v>
      </c>
      <c s="6">
        <f t="shared" si="18"/>
        <v>0</v>
      </c>
      <c s="6">
        <f t="shared" si="18"/>
        <v>0</v>
      </c>
      <c s="6">
        <f t="shared" si="18"/>
        <v>0</v>
      </c>
      <c s="6">
        <f t="shared" si="18"/>
        <v>0</v>
      </c>
      <c s="6">
        <f t="shared" si="18"/>
        <v>0</v>
      </c>
      <c s="2"/>
      <c s="2"/>
      <c s="2"/>
      <c s="2"/>
      <c s="8"/>
      <c s="2"/>
      <c s="2"/>
      <c s="2"/>
      <c s="2"/>
      <c s="2"/>
      <c s="2"/>
    </row>
    <row>
      <c r="B208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5" t="s">
        <v>977</v>
      </c>
      <c s="1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09" s="3" t="s">
        <v>1432</v>
      </c>
      <c s="3" t="s">
        <v>1388</v>
      </c>
      <c s="3" t="s">
        <v>8</v>
      </c>
      <c s="4"/>
      <c s="4"/>
      <c s="3" t="s">
        <v>8</v>
      </c>
      <c s="4"/>
      <c s="4"/>
      <c s="4"/>
      <c s="4"/>
      <c s="4"/>
      <c s="4"/>
      <c s="4"/>
      <c s="4"/>
      <c s="12">
        <f>M209+N209-O209</f>
        <v>0</v>
      </c>
      <c s="4"/>
      <c s="4"/>
      <c s="4"/>
      <c s="4"/>
      <c s="12">
        <f>S209+T209</f>
        <v>0</v>
      </c>
      <c s="4"/>
      <c s="2"/>
      <c s="4"/>
      <c s="4"/>
      <c s="4"/>
      <c s="8"/>
      <c s="3" t="s">
        <v>8</v>
      </c>
      <c s="3" t="s">
        <v>8</v>
      </c>
      <c s="3" t="s">
        <v>8</v>
      </c>
      <c s="3" t="s">
        <v>8</v>
      </c>
      <c s="4"/>
      <c s="12" t="str">
        <f>CONCATENATE(IF(ISERROR(VLOOKUP(X209,NAICDes2020_ValidationDesc,1,)),"",VLOOKUP(X209,NAICDes2020_LookupDesc,2,)),".",IF(ISERROR(VLOOKUP(Y209,NAICDesModifier2020_ValidationDesc,1,)),"",VLOOKUP(Y209,NAICDesModifier2020_LookupDesc,2,))," ",IF(ISERROR(VLOOKUP(Z209,SVOAdminSymbolSCDPS2020_ValidationDesc,1,)),"",VLOOKUP(Z209,SVOAdminSymbolSCDPS2020_LookupDesc,2,)))</f>
        <v xml:space="preserve">. </v>
      </c>
    </row>
    <row>
      <c r="B210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11" s="3" t="s">
        <v>259</v>
      </c>
      <c s="9" t="s">
        <v>360</v>
      </c>
      <c s="2"/>
      <c s="2"/>
      <c s="2"/>
      <c s="2"/>
      <c s="2"/>
      <c s="6">
        <f>SUM(I208:I210)</f>
        <v>0</v>
      </c>
      <c s="2"/>
      <c s="6">
        <f t="shared" si="19" ref="K211:V211">SUM(K208:K210)</f>
        <v>0</v>
      </c>
      <c s="6">
        <f t="shared" si="19"/>
        <v>0</v>
      </c>
      <c s="6">
        <f t="shared" si="19"/>
        <v>0</v>
      </c>
      <c s="6">
        <f t="shared" si="19"/>
        <v>0</v>
      </c>
      <c s="6">
        <f t="shared" si="19"/>
        <v>0</v>
      </c>
      <c s="6">
        <f t="shared" si="19"/>
        <v>0</v>
      </c>
      <c s="6">
        <f t="shared" si="19"/>
        <v>0</v>
      </c>
      <c s="6">
        <f t="shared" si="19"/>
        <v>0</v>
      </c>
      <c s="6">
        <f t="shared" si="19"/>
        <v>0</v>
      </c>
      <c s="6">
        <f t="shared" si="19"/>
        <v>0</v>
      </c>
      <c s="6">
        <f t="shared" si="19"/>
        <v>0</v>
      </c>
      <c s="6">
        <f t="shared" si="19"/>
        <v>0</v>
      </c>
      <c s="2"/>
      <c s="2"/>
      <c s="2"/>
      <c s="2"/>
      <c s="8"/>
      <c s="2"/>
      <c s="2"/>
      <c s="2"/>
      <c s="2"/>
      <c s="2"/>
      <c s="2"/>
    </row>
    <row>
      <c r="B212" s="3" t="s">
        <v>260</v>
      </c>
      <c s="9" t="s">
        <v>1171</v>
      </c>
      <c s="2"/>
      <c s="2"/>
      <c s="2"/>
      <c s="2"/>
      <c s="2"/>
      <c s="6">
        <f>I199+I203+I207+I211</f>
        <v>0</v>
      </c>
      <c s="2"/>
      <c s="6">
        <f t="shared" si="20" ref="K212:V212">K199+K203+K207+K211</f>
        <v>0</v>
      </c>
      <c s="6">
        <f t="shared" si="20"/>
        <v>0</v>
      </c>
      <c s="6">
        <f t="shared" si="20"/>
        <v>0</v>
      </c>
      <c s="6">
        <f t="shared" si="20"/>
        <v>0</v>
      </c>
      <c s="6">
        <f t="shared" si="20"/>
        <v>0</v>
      </c>
      <c s="6">
        <f t="shared" si="20"/>
        <v>0</v>
      </c>
      <c s="6">
        <f t="shared" si="20"/>
        <v>0</v>
      </c>
      <c s="6">
        <f t="shared" si="20"/>
        <v>0</v>
      </c>
      <c s="6">
        <f t="shared" si="20"/>
        <v>0</v>
      </c>
      <c s="6">
        <f t="shared" si="20"/>
        <v>0</v>
      </c>
      <c s="6">
        <f t="shared" si="20"/>
        <v>0</v>
      </c>
      <c s="6">
        <f t="shared" si="20"/>
        <v>0</v>
      </c>
      <c s="2"/>
      <c s="2"/>
      <c s="2"/>
      <c s="2"/>
      <c s="8"/>
      <c s="2"/>
      <c s="2"/>
      <c s="2"/>
      <c s="2"/>
      <c s="2"/>
      <c s="2"/>
    </row>
    <row>
      <c r="B213" s="3" t="s">
        <v>640</v>
      </c>
      <c s="9" t="s">
        <v>1540</v>
      </c>
      <c s="2"/>
      <c s="2"/>
      <c s="2"/>
      <c s="2"/>
      <c s="2"/>
      <c s="18"/>
      <c s="2"/>
      <c s="18"/>
      <c s="18"/>
      <c s="18"/>
      <c s="18"/>
      <c s="18"/>
      <c s="18"/>
      <c s="18"/>
      <c s="18"/>
      <c s="18"/>
      <c s="18"/>
      <c s="18"/>
      <c s="18"/>
      <c s="2"/>
      <c s="2"/>
      <c s="2"/>
      <c s="2"/>
      <c s="8"/>
      <c s="2"/>
      <c s="2"/>
      <c s="2"/>
      <c s="2"/>
      <c s="2"/>
      <c s="2"/>
    </row>
    <row>
      <c r="B214" s="3" t="s">
        <v>1025</v>
      </c>
      <c s="3" t="s">
        <v>1328</v>
      </c>
      <c s="2"/>
      <c s="2"/>
      <c s="2"/>
      <c s="2"/>
      <c s="2"/>
      <c s="19">
        <f>I212</f>
        <v>0</v>
      </c>
      <c s="2"/>
      <c s="19">
        <f t="shared" si="21" ref="K214:V214">K212</f>
        <v>0</v>
      </c>
      <c s="19">
        <f t="shared" si="21"/>
        <v>0</v>
      </c>
      <c s="19">
        <f t="shared" si="21"/>
        <v>0</v>
      </c>
      <c s="19">
        <f t="shared" si="21"/>
        <v>0</v>
      </c>
      <c s="19">
        <f t="shared" si="21"/>
        <v>0</v>
      </c>
      <c s="19">
        <f t="shared" si="21"/>
        <v>0</v>
      </c>
      <c s="19">
        <f t="shared" si="21"/>
        <v>0</v>
      </c>
      <c s="19">
        <f t="shared" si="21"/>
        <v>0</v>
      </c>
      <c s="19">
        <f t="shared" si="21"/>
        <v>0</v>
      </c>
      <c s="19">
        <f t="shared" si="21"/>
        <v>0</v>
      </c>
      <c s="19">
        <f t="shared" si="21"/>
        <v>0</v>
      </c>
      <c s="19">
        <f t="shared" si="21"/>
        <v>0</v>
      </c>
      <c s="2"/>
      <c s="2"/>
      <c s="2"/>
      <c s="2"/>
      <c s="8"/>
      <c s="2"/>
      <c s="2"/>
      <c s="2"/>
      <c s="2"/>
      <c s="2"/>
      <c s="2"/>
    </row>
    <row>
      <c r="B215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5" t="s">
        <v>977</v>
      </c>
      <c s="1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16" s="3" t="s">
        <v>1329</v>
      </c>
      <c s="3" t="s">
        <v>1388</v>
      </c>
      <c s="3" t="s">
        <v>8</v>
      </c>
      <c s="4"/>
      <c s="4"/>
      <c s="3" t="s">
        <v>8</v>
      </c>
      <c s="4"/>
      <c s="4"/>
      <c s="2"/>
      <c s="4"/>
      <c s="4"/>
      <c s="4"/>
      <c s="4"/>
      <c s="4"/>
      <c s="12">
        <f>M216+N216-O216</f>
        <v>0</v>
      </c>
      <c s="4"/>
      <c s="4"/>
      <c s="4"/>
      <c s="4"/>
      <c s="12">
        <f>S216+T216</f>
        <v>0</v>
      </c>
      <c s="4"/>
      <c s="2"/>
      <c s="2"/>
      <c s="2"/>
      <c s="2"/>
      <c s="8"/>
      <c s="3" t="s">
        <v>8</v>
      </c>
      <c s="3" t="s">
        <v>8</v>
      </c>
      <c s="3" t="s">
        <v>8</v>
      </c>
      <c s="3" t="s">
        <v>8</v>
      </c>
      <c s="4"/>
      <c s="2"/>
    </row>
    <row>
      <c r="B217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18" s="3" t="s">
        <v>145</v>
      </c>
      <c s="9" t="s">
        <v>146</v>
      </c>
      <c s="2"/>
      <c s="2"/>
      <c s="2"/>
      <c s="2"/>
      <c s="2"/>
      <c s="6">
        <f>SUM(I215:I217)</f>
        <v>0</v>
      </c>
      <c s="2"/>
      <c s="6">
        <f t="shared" si="22" ref="K218:V218">SUM(K215:K217)</f>
        <v>0</v>
      </c>
      <c s="6">
        <f t="shared" si="22"/>
        <v>0</v>
      </c>
      <c s="6">
        <f t="shared" si="22"/>
        <v>0</v>
      </c>
      <c s="6">
        <f t="shared" si="22"/>
        <v>0</v>
      </c>
      <c s="6">
        <f t="shared" si="22"/>
        <v>0</v>
      </c>
      <c s="6">
        <f t="shared" si="22"/>
        <v>0</v>
      </c>
      <c s="6">
        <f t="shared" si="22"/>
        <v>0</v>
      </c>
      <c s="6">
        <f t="shared" si="22"/>
        <v>0</v>
      </c>
      <c s="6">
        <f t="shared" si="22"/>
        <v>0</v>
      </c>
      <c s="6">
        <f t="shared" si="22"/>
        <v>0</v>
      </c>
      <c s="6">
        <f t="shared" si="22"/>
        <v>0</v>
      </c>
      <c s="6">
        <f t="shared" si="22"/>
        <v>0</v>
      </c>
      <c s="2"/>
      <c s="2"/>
      <c s="2"/>
      <c s="2"/>
      <c s="8"/>
      <c s="2"/>
      <c s="2"/>
      <c s="2"/>
      <c s="2"/>
      <c s="2"/>
      <c s="2"/>
    </row>
    <row>
      <c r="B219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5" t="s">
        <v>977</v>
      </c>
      <c s="1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20" s="3" t="s">
        <v>1026</v>
      </c>
      <c s="3" t="s">
        <v>1388</v>
      </c>
      <c s="3" t="s">
        <v>8</v>
      </c>
      <c s="4"/>
      <c s="4"/>
      <c s="3" t="s">
        <v>8</v>
      </c>
      <c s="4"/>
      <c s="4"/>
      <c s="2"/>
      <c s="4"/>
      <c s="4"/>
      <c s="4"/>
      <c s="4"/>
      <c s="4"/>
      <c s="12">
        <f>M220+N220-O220</f>
        <v>0</v>
      </c>
      <c s="4"/>
      <c s="4"/>
      <c s="4"/>
      <c s="4"/>
      <c s="12">
        <f>S220+T220</f>
        <v>0</v>
      </c>
      <c s="4"/>
      <c s="2"/>
      <c s="2"/>
      <c s="2"/>
      <c s="2"/>
      <c s="8"/>
      <c s="3" t="s">
        <v>8</v>
      </c>
      <c s="3" t="s">
        <v>8</v>
      </c>
      <c s="3" t="s">
        <v>8</v>
      </c>
      <c s="3" t="s">
        <v>8</v>
      </c>
      <c s="4"/>
      <c s="2"/>
    </row>
    <row>
      <c r="B221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22" s="3" t="s">
        <v>1433</v>
      </c>
      <c s="9" t="s">
        <v>1027</v>
      </c>
      <c s="2"/>
      <c s="2"/>
      <c s="2"/>
      <c s="2"/>
      <c s="2"/>
      <c s="6">
        <f>SUM(I219:I221)</f>
        <v>0</v>
      </c>
      <c s="2"/>
      <c s="6">
        <f t="shared" si="23" ref="K222:V222">SUM(K219:K221)</f>
        <v>0</v>
      </c>
      <c s="6">
        <f t="shared" si="23"/>
        <v>0</v>
      </c>
      <c s="6">
        <f t="shared" si="23"/>
        <v>0</v>
      </c>
      <c s="6">
        <f t="shared" si="23"/>
        <v>0</v>
      </c>
      <c s="6">
        <f t="shared" si="23"/>
        <v>0</v>
      </c>
      <c s="6">
        <f t="shared" si="23"/>
        <v>0</v>
      </c>
      <c s="6">
        <f t="shared" si="23"/>
        <v>0</v>
      </c>
      <c s="6">
        <f t="shared" si="23"/>
        <v>0</v>
      </c>
      <c s="6">
        <f t="shared" si="23"/>
        <v>0</v>
      </c>
      <c s="6">
        <f t="shared" si="23"/>
        <v>0</v>
      </c>
      <c s="6">
        <f t="shared" si="23"/>
        <v>0</v>
      </c>
      <c s="6">
        <f t="shared" si="23"/>
        <v>0</v>
      </c>
      <c s="2"/>
      <c s="2"/>
      <c s="2"/>
      <c s="2"/>
      <c s="8"/>
      <c s="2"/>
      <c s="2"/>
      <c s="2"/>
      <c s="2"/>
      <c s="2"/>
      <c s="2"/>
    </row>
    <row>
      <c r="B223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5" t="s">
        <v>977</v>
      </c>
      <c s="1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24" s="3" t="s">
        <v>44</v>
      </c>
      <c s="3" t="s">
        <v>1388</v>
      </c>
      <c s="3" t="s">
        <v>8</v>
      </c>
      <c s="4"/>
      <c s="4"/>
      <c s="3" t="s">
        <v>8</v>
      </c>
      <c s="4"/>
      <c s="4"/>
      <c s="2"/>
      <c s="4"/>
      <c s="4"/>
      <c s="4"/>
      <c s="4"/>
      <c s="4"/>
      <c s="12">
        <f>M224+N224-O224</f>
        <v>0</v>
      </c>
      <c s="4"/>
      <c s="4"/>
      <c s="4"/>
      <c s="4"/>
      <c s="12">
        <f>S224+T224</f>
        <v>0</v>
      </c>
      <c s="4"/>
      <c s="2"/>
      <c s="4"/>
      <c s="4"/>
      <c s="4"/>
      <c s="8"/>
      <c s="3" t="s">
        <v>8</v>
      </c>
      <c s="3" t="s">
        <v>8</v>
      </c>
      <c s="3" t="s">
        <v>8</v>
      </c>
      <c s="3" t="s">
        <v>8</v>
      </c>
      <c s="4"/>
      <c s="12" t="str">
        <f>CONCATENATE(IF(ISERROR(VLOOKUP(X224,NAICDes2020_ValidationDesc,1,)),"",VLOOKUP(X224,NAICDes2020_LookupDesc,2,)),".",IF(ISERROR(VLOOKUP(Y224,NAICDesModifier2020_ValidationDesc,1,)),"",VLOOKUP(Y224,NAICDesModifier2020_LookupDesc,2,))," ",IF(ISERROR(VLOOKUP(Z224,SVOAdminSymbolSCDCS2020_ValidationDesc,1,)),"",VLOOKUP(Z224,SVOAdminSymbolSCDCS2020_LookupDesc,2,)))</f>
        <v xml:space="preserve">. </v>
      </c>
    </row>
    <row>
      <c r="B225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26" s="3" t="s">
        <v>450</v>
      </c>
      <c s="9" t="s">
        <v>261</v>
      </c>
      <c s="2"/>
      <c s="2"/>
      <c s="2"/>
      <c s="2"/>
      <c s="2"/>
      <c s="6">
        <f>SUM(I223:I225)</f>
        <v>0</v>
      </c>
      <c s="2"/>
      <c s="6">
        <f t="shared" si="24" ref="K226:V226">SUM(K223:K225)</f>
        <v>0</v>
      </c>
      <c s="6">
        <f t="shared" si="24"/>
        <v>0</v>
      </c>
      <c s="6">
        <f t="shared" si="24"/>
        <v>0</v>
      </c>
      <c s="6">
        <f t="shared" si="24"/>
        <v>0</v>
      </c>
      <c s="6">
        <f t="shared" si="24"/>
        <v>0</v>
      </c>
      <c s="6">
        <f t="shared" si="24"/>
        <v>0</v>
      </c>
      <c s="6">
        <f t="shared" si="24"/>
        <v>0</v>
      </c>
      <c s="6">
        <f t="shared" si="24"/>
        <v>0</v>
      </c>
      <c s="6">
        <f t="shared" si="24"/>
        <v>0</v>
      </c>
      <c s="6">
        <f t="shared" si="24"/>
        <v>0</v>
      </c>
      <c s="6">
        <f t="shared" si="24"/>
        <v>0</v>
      </c>
      <c s="6">
        <f t="shared" si="24"/>
        <v>0</v>
      </c>
      <c s="2"/>
      <c s="2"/>
      <c s="2"/>
      <c s="2"/>
      <c s="8"/>
      <c s="2"/>
      <c s="2"/>
      <c s="2"/>
      <c s="2"/>
      <c s="2"/>
      <c s="2"/>
    </row>
    <row>
      <c r="B227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5" t="s">
        <v>977</v>
      </c>
      <c s="1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28" s="3" t="s">
        <v>1330</v>
      </c>
      <c s="3" t="s">
        <v>1388</v>
      </c>
      <c s="3" t="s">
        <v>8</v>
      </c>
      <c s="4"/>
      <c s="4"/>
      <c s="3" t="s">
        <v>8</v>
      </c>
      <c s="4"/>
      <c s="4"/>
      <c s="2"/>
      <c s="4"/>
      <c s="4"/>
      <c s="4"/>
      <c s="4"/>
      <c s="4"/>
      <c s="12">
        <f>M228+N228-O228</f>
        <v>0</v>
      </c>
      <c s="4"/>
      <c s="4"/>
      <c s="4"/>
      <c s="4"/>
      <c s="12">
        <f>S228+T228</f>
        <v>0</v>
      </c>
      <c s="4"/>
      <c s="2"/>
      <c s="4"/>
      <c s="4"/>
      <c s="4"/>
      <c s="8"/>
      <c s="3" t="s">
        <v>8</v>
      </c>
      <c s="3" t="s">
        <v>8</v>
      </c>
      <c s="3" t="s">
        <v>8</v>
      </c>
      <c s="3" t="s">
        <v>8</v>
      </c>
      <c s="4"/>
      <c s="12" t="str">
        <f>CONCATENATE(IF(ISERROR(VLOOKUP(X228,NAICDes2020_ValidationDesc,1,)),"",VLOOKUP(X228,NAICDes2020_LookupDesc,2,)),".",IF(ISERROR(VLOOKUP(Y228,NAICDesModifier2020_ValidationDesc,1,)),"",VLOOKUP(Y228,NAICDesModifier2020_LookupDesc,2,))," ",IF(ISERROR(VLOOKUP(Z228,SVOAdminSymbolSCDCS2020_ValidationDesc,1,)),"",VLOOKUP(Z228,SVOAdminSymbolSCDCS2020_LookupDesc,2,)))</f>
        <v xml:space="preserve">. </v>
      </c>
    </row>
    <row>
      <c r="B229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30" s="3" t="s">
        <v>147</v>
      </c>
      <c s="9" t="s">
        <v>1331</v>
      </c>
      <c s="2"/>
      <c s="2"/>
      <c s="2"/>
      <c s="2"/>
      <c s="2"/>
      <c s="6">
        <f>SUM(I227:I229)</f>
        <v>0</v>
      </c>
      <c s="2"/>
      <c s="6">
        <f t="shared" si="25" ref="K230:V230">SUM(K227:K229)</f>
        <v>0</v>
      </c>
      <c s="6">
        <f t="shared" si="25"/>
        <v>0</v>
      </c>
      <c s="6">
        <f t="shared" si="25"/>
        <v>0</v>
      </c>
      <c s="6">
        <f t="shared" si="25"/>
        <v>0</v>
      </c>
      <c s="6">
        <f t="shared" si="25"/>
        <v>0</v>
      </c>
      <c s="6">
        <f t="shared" si="25"/>
        <v>0</v>
      </c>
      <c s="6">
        <f t="shared" si="25"/>
        <v>0</v>
      </c>
      <c s="6">
        <f t="shared" si="25"/>
        <v>0</v>
      </c>
      <c s="6">
        <f t="shared" si="25"/>
        <v>0</v>
      </c>
      <c s="6">
        <f t="shared" si="25"/>
        <v>0</v>
      </c>
      <c s="6">
        <f t="shared" si="25"/>
        <v>0</v>
      </c>
      <c s="6">
        <f t="shared" si="25"/>
        <v>0</v>
      </c>
      <c s="2"/>
      <c s="2"/>
      <c s="2"/>
      <c s="2"/>
      <c s="8"/>
      <c s="2"/>
      <c s="2"/>
      <c s="2"/>
      <c s="2"/>
      <c s="2"/>
      <c s="2"/>
    </row>
    <row>
      <c r="B231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5" t="s">
        <v>977</v>
      </c>
      <c s="1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32" s="3" t="s">
        <v>262</v>
      </c>
      <c s="3" t="s">
        <v>1388</v>
      </c>
      <c s="3" t="s">
        <v>8</v>
      </c>
      <c s="4"/>
      <c s="4"/>
      <c s="3" t="s">
        <v>8</v>
      </c>
      <c s="4"/>
      <c s="4"/>
      <c s="2"/>
      <c s="4"/>
      <c s="4"/>
      <c s="4"/>
      <c s="4"/>
      <c s="4"/>
      <c s="12">
        <f>M232+N232-O232</f>
        <v>0</v>
      </c>
      <c s="4"/>
      <c s="4"/>
      <c s="4"/>
      <c s="4"/>
      <c s="12">
        <f>S232+T232</f>
        <v>0</v>
      </c>
      <c s="4"/>
      <c s="2"/>
      <c s="4"/>
      <c s="4"/>
      <c s="4"/>
      <c s="8"/>
      <c s="3" t="s">
        <v>8</v>
      </c>
      <c s="3" t="s">
        <v>8</v>
      </c>
      <c s="3" t="s">
        <v>8</v>
      </c>
      <c s="3" t="s">
        <v>8</v>
      </c>
      <c s="4"/>
      <c s="12" t="str">
        <f>CONCATENATE(IF(ISERROR(VLOOKUP(X232,NAICDes2020_ValidationDesc,1,)),"",VLOOKUP(X232,NAICDes2020_LookupDesc,2,)),".",IF(ISERROR(VLOOKUP(Y232,NAICDesModifier2020_ValidationDesc,1,)),"",VLOOKUP(Y232,NAICDesModifier2020_LookupDesc,2,))," ",IF(ISERROR(VLOOKUP(Z232,SVOAdminSymbolSCDCS2020_ValidationDesc,1,)),"",VLOOKUP(Z232,SVOAdminSymbolSCDCS2020_LookupDesc,2,)))</f>
        <v xml:space="preserve">. </v>
      </c>
    </row>
    <row>
      <c r="B233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34" s="3" t="s">
        <v>641</v>
      </c>
      <c s="9" t="s">
        <v>263</v>
      </c>
      <c s="2"/>
      <c s="2"/>
      <c s="2"/>
      <c s="2"/>
      <c s="2"/>
      <c s="6">
        <f>SUM(I231:I233)</f>
        <v>0</v>
      </c>
      <c s="2"/>
      <c s="6">
        <f t="shared" si="26" ref="K234:V234">SUM(K231:K233)</f>
        <v>0</v>
      </c>
      <c s="6">
        <f t="shared" si="26"/>
        <v>0</v>
      </c>
      <c s="6">
        <f t="shared" si="26"/>
        <v>0</v>
      </c>
      <c s="6">
        <f t="shared" si="26"/>
        <v>0</v>
      </c>
      <c s="6">
        <f t="shared" si="26"/>
        <v>0</v>
      </c>
      <c s="6">
        <f t="shared" si="26"/>
        <v>0</v>
      </c>
      <c s="6">
        <f t="shared" si="26"/>
        <v>0</v>
      </c>
      <c s="6">
        <f t="shared" si="26"/>
        <v>0</v>
      </c>
      <c s="6">
        <f t="shared" si="26"/>
        <v>0</v>
      </c>
      <c s="6">
        <f t="shared" si="26"/>
        <v>0</v>
      </c>
      <c s="6">
        <f t="shared" si="26"/>
        <v>0</v>
      </c>
      <c s="6">
        <f t="shared" si="26"/>
        <v>0</v>
      </c>
      <c s="2"/>
      <c s="2"/>
      <c s="2"/>
      <c s="2"/>
      <c s="8"/>
      <c s="2"/>
      <c s="2"/>
      <c s="2"/>
      <c s="2"/>
      <c s="2"/>
      <c s="2"/>
    </row>
    <row>
      <c r="B235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5" t="s">
        <v>977</v>
      </c>
      <c s="1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36" s="3" t="s">
        <v>1541</v>
      </c>
      <c s="3" t="s">
        <v>1388</v>
      </c>
      <c s="3" t="s">
        <v>8</v>
      </c>
      <c s="4"/>
      <c s="4"/>
      <c s="3" t="s">
        <v>8</v>
      </c>
      <c s="4"/>
      <c s="4"/>
      <c s="2"/>
      <c s="4"/>
      <c s="4"/>
      <c s="4"/>
      <c s="4"/>
      <c s="4"/>
      <c s="12">
        <f>M236+N236-O236</f>
        <v>0</v>
      </c>
      <c s="4"/>
      <c s="4"/>
      <c s="4"/>
      <c s="4"/>
      <c s="12">
        <f>S236+T236</f>
        <v>0</v>
      </c>
      <c s="4"/>
      <c s="2"/>
      <c s="4"/>
      <c s="4"/>
      <c s="4"/>
      <c s="8"/>
      <c s="3" t="s">
        <v>8</v>
      </c>
      <c s="3" t="s">
        <v>8</v>
      </c>
      <c s="3" t="s">
        <v>8</v>
      </c>
      <c s="3" t="s">
        <v>8</v>
      </c>
      <c s="4"/>
      <c s="12" t="str">
        <f>CONCATENATE(IF(ISERROR(VLOOKUP(X236,NAICDes2020_ValidationDesc,1,)),"",VLOOKUP(X236,NAICDes2020_LookupDesc,2,)),".",IF(ISERROR(VLOOKUP(Y236,NAICDesModifier2020_ValidationDesc,1,)),"",VLOOKUP(Y236,NAICDesModifier2020_LookupDesc,2,))," ",IF(ISERROR(VLOOKUP(Z236,SVOAdminSymbolSCDCS2020_ValidationDesc,1,)),"",VLOOKUP(Z236,SVOAdminSymbolSCDCS2020_LookupDesc,2,)))</f>
        <v xml:space="preserve">. </v>
      </c>
    </row>
    <row>
      <c r="B237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38" s="3" t="s">
        <v>361</v>
      </c>
      <c s="9" t="s">
        <v>362</v>
      </c>
      <c s="2"/>
      <c s="2"/>
      <c s="2"/>
      <c s="2"/>
      <c s="2"/>
      <c s="6">
        <f>SUM(I235:I237)</f>
        <v>0</v>
      </c>
      <c s="2"/>
      <c s="6">
        <f t="shared" si="27" ref="K238:V238">SUM(K235:K237)</f>
        <v>0</v>
      </c>
      <c s="6">
        <f t="shared" si="27"/>
        <v>0</v>
      </c>
      <c s="6">
        <f t="shared" si="27"/>
        <v>0</v>
      </c>
      <c s="6">
        <f t="shared" si="27"/>
        <v>0</v>
      </c>
      <c s="6">
        <f t="shared" si="27"/>
        <v>0</v>
      </c>
      <c s="6">
        <f t="shared" si="27"/>
        <v>0</v>
      </c>
      <c s="6">
        <f t="shared" si="27"/>
        <v>0</v>
      </c>
      <c s="6">
        <f t="shared" si="27"/>
        <v>0</v>
      </c>
      <c s="6">
        <f t="shared" si="27"/>
        <v>0</v>
      </c>
      <c s="6">
        <f t="shared" si="27"/>
        <v>0</v>
      </c>
      <c s="6">
        <f t="shared" si="27"/>
        <v>0</v>
      </c>
      <c s="6">
        <f t="shared" si="27"/>
        <v>0</v>
      </c>
      <c s="2"/>
      <c s="2"/>
      <c s="2"/>
      <c s="2"/>
      <c s="8"/>
      <c s="2"/>
      <c s="2"/>
      <c s="2"/>
      <c s="2"/>
      <c s="2"/>
      <c s="2"/>
    </row>
    <row>
      <c r="B239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5" t="s">
        <v>977</v>
      </c>
      <c s="1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40" s="3" t="s">
        <v>451</v>
      </c>
      <c s="3" t="s">
        <v>1388</v>
      </c>
      <c s="3" t="s">
        <v>8</v>
      </c>
      <c s="4"/>
      <c s="4"/>
      <c s="3" t="s">
        <v>8</v>
      </c>
      <c s="4"/>
      <c s="4"/>
      <c s="2"/>
      <c s="4"/>
      <c s="4"/>
      <c s="4"/>
      <c s="4"/>
      <c s="4"/>
      <c s="12">
        <f>M240+N240-O240</f>
        <v>0</v>
      </c>
      <c s="4"/>
      <c s="4"/>
      <c s="4"/>
      <c s="4"/>
      <c s="12">
        <f>S240+T240</f>
        <v>0</v>
      </c>
      <c s="4"/>
      <c s="2"/>
      <c s="4"/>
      <c s="4"/>
      <c s="4"/>
      <c s="8"/>
      <c s="3" t="s">
        <v>8</v>
      </c>
      <c s="3" t="s">
        <v>8</v>
      </c>
      <c s="3" t="s">
        <v>8</v>
      </c>
      <c s="3" t="s">
        <v>8</v>
      </c>
      <c s="4"/>
      <c s="12" t="str">
        <f>CONCATENATE(IF(ISERROR(VLOOKUP(X240,NAICDes2020_ValidationDesc,1,)),"",VLOOKUP(X240,NAICDes2020_LookupDesc,2,)),".",IF(ISERROR(VLOOKUP(Y240,NAICDesModifier2020_ValidationDesc,1,)),"",VLOOKUP(Y240,NAICDesModifier2020_LookupDesc,2,))," ",IF(ISERROR(VLOOKUP(Z240,SVOAdminSymbolSCDCS2020_ValidationDesc,1,)),"",VLOOKUP(Z240,SVOAdminSymbolSCDCS2020_LookupDesc,2,)))</f>
        <v xml:space="preserve">. </v>
      </c>
    </row>
    <row>
      <c r="B241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42" s="3" t="s">
        <v>856</v>
      </c>
      <c s="9" t="s">
        <v>942</v>
      </c>
      <c s="2"/>
      <c s="2"/>
      <c s="2"/>
      <c s="2"/>
      <c s="2"/>
      <c s="6">
        <f>SUM(I239:I241)</f>
        <v>0</v>
      </c>
      <c s="2"/>
      <c s="6">
        <f t="shared" si="28" ref="K242:V242">SUM(K239:K241)</f>
        <v>0</v>
      </c>
      <c s="6">
        <f t="shared" si="28"/>
        <v>0</v>
      </c>
      <c s="6">
        <f t="shared" si="28"/>
        <v>0</v>
      </c>
      <c s="6">
        <f t="shared" si="28"/>
        <v>0</v>
      </c>
      <c s="6">
        <f t="shared" si="28"/>
        <v>0</v>
      </c>
      <c s="6">
        <f t="shared" si="28"/>
        <v>0</v>
      </c>
      <c s="6">
        <f t="shared" si="28"/>
        <v>0</v>
      </c>
      <c s="6">
        <f t="shared" si="28"/>
        <v>0</v>
      </c>
      <c s="6">
        <f t="shared" si="28"/>
        <v>0</v>
      </c>
      <c s="6">
        <f t="shared" si="28"/>
        <v>0</v>
      </c>
      <c s="6">
        <f t="shared" si="28"/>
        <v>0</v>
      </c>
      <c s="6">
        <f t="shared" si="28"/>
        <v>0</v>
      </c>
      <c s="2"/>
      <c s="2"/>
      <c s="2"/>
      <c s="2"/>
      <c s="8"/>
      <c s="2"/>
      <c s="2"/>
      <c s="2"/>
      <c s="2"/>
      <c s="2"/>
      <c s="2"/>
    </row>
    <row>
      <c r="B243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5" t="s">
        <v>977</v>
      </c>
      <c s="1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44" s="3" t="s">
        <v>148</v>
      </c>
      <c s="3" t="s">
        <v>1388</v>
      </c>
      <c s="3" t="s">
        <v>8</v>
      </c>
      <c s="4"/>
      <c s="4"/>
      <c s="3" t="s">
        <v>8</v>
      </c>
      <c s="4"/>
      <c s="4"/>
      <c s="2"/>
      <c s="4"/>
      <c s="4"/>
      <c s="4"/>
      <c s="4"/>
      <c s="4"/>
      <c s="12">
        <f>M244+N244-O244</f>
        <v>0</v>
      </c>
      <c s="4"/>
      <c s="4"/>
      <c s="4"/>
      <c s="4"/>
      <c s="12">
        <f>S244+T244</f>
        <v>0</v>
      </c>
      <c s="4"/>
      <c s="2"/>
      <c s="4"/>
      <c s="4"/>
      <c s="4"/>
      <c s="8"/>
      <c s="3" t="s">
        <v>8</v>
      </c>
      <c s="3" t="s">
        <v>8</v>
      </c>
      <c s="3" t="s">
        <v>8</v>
      </c>
      <c s="3" t="s">
        <v>8</v>
      </c>
      <c s="4"/>
      <c s="12" t="str">
        <f>CONCATENATE(IF(ISERROR(VLOOKUP(X244,NAICDes2020_ValidationDesc,1,)),"",VLOOKUP(X244,NAICDes2020_LookupDesc,2,)),".",IF(ISERROR(VLOOKUP(Y244,NAICDesModifier2020_ValidationDesc,1,)),"",VLOOKUP(Y244,NAICDesModifier2020_LookupDesc,2,))," ",IF(ISERROR(VLOOKUP(Z244,SVOAdminSymbolSCDCS2020_ValidationDesc,1,)),"",VLOOKUP(Z244,SVOAdminSymbolSCDCS2020_LookupDesc,2,)))</f>
        <v xml:space="preserve">. </v>
      </c>
    </row>
    <row>
      <c r="B245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46" s="3" t="s">
        <v>550</v>
      </c>
      <c s="9" t="s">
        <v>1249</v>
      </c>
      <c s="2"/>
      <c s="2"/>
      <c s="2"/>
      <c s="2"/>
      <c s="2"/>
      <c s="6">
        <f>SUM(I243:I245)</f>
        <v>0</v>
      </c>
      <c s="2"/>
      <c s="6">
        <f t="shared" si="29" ref="K246:V246">SUM(K243:K245)</f>
        <v>0</v>
      </c>
      <c s="6">
        <f t="shared" si="29"/>
        <v>0</v>
      </c>
      <c s="6">
        <f t="shared" si="29"/>
        <v>0</v>
      </c>
      <c s="6">
        <f t="shared" si="29"/>
        <v>0</v>
      </c>
      <c s="6">
        <f t="shared" si="29"/>
        <v>0</v>
      </c>
      <c s="6">
        <f t="shared" si="29"/>
        <v>0</v>
      </c>
      <c s="6">
        <f t="shared" si="29"/>
        <v>0</v>
      </c>
      <c s="6">
        <f t="shared" si="29"/>
        <v>0</v>
      </c>
      <c s="6">
        <f t="shared" si="29"/>
        <v>0</v>
      </c>
      <c s="6">
        <f t="shared" si="29"/>
        <v>0</v>
      </c>
      <c s="6">
        <f t="shared" si="29"/>
        <v>0</v>
      </c>
      <c s="6">
        <f t="shared" si="29"/>
        <v>0</v>
      </c>
      <c s="2"/>
      <c s="2"/>
      <c s="2"/>
      <c s="2"/>
      <c s="8"/>
      <c s="2"/>
      <c s="2"/>
      <c s="2"/>
      <c s="2"/>
      <c s="2"/>
      <c s="2"/>
    </row>
    <row>
      <c r="B247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5" t="s">
        <v>977</v>
      </c>
      <c s="1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48" s="3" t="s">
        <v>551</v>
      </c>
      <c s="3" t="s">
        <v>1388</v>
      </c>
      <c s="3" t="s">
        <v>8</v>
      </c>
      <c s="4"/>
      <c s="4"/>
      <c s="3" t="s">
        <v>8</v>
      </c>
      <c s="4"/>
      <c s="4"/>
      <c s="2"/>
      <c s="4"/>
      <c s="4"/>
      <c s="4"/>
      <c s="4"/>
      <c s="4"/>
      <c s="12">
        <f>M248+N248-O244</f>
        <v>0</v>
      </c>
      <c s="4"/>
      <c s="4"/>
      <c s="4"/>
      <c s="4"/>
      <c s="12">
        <f>S248+T248</f>
        <v>0</v>
      </c>
      <c s="4"/>
      <c s="2"/>
      <c s="4"/>
      <c s="4"/>
      <c s="4"/>
      <c s="8"/>
      <c s="3" t="s">
        <v>8</v>
      </c>
      <c s="3" t="s">
        <v>8</v>
      </c>
      <c s="3" t="s">
        <v>8</v>
      </c>
      <c s="3" t="s">
        <v>8</v>
      </c>
      <c s="4"/>
      <c s="12" t="str">
        <f>CONCATENATE(IF(ISERROR(VLOOKUP(X248,NAICDes2020_ValidationDesc,1,)),"",VLOOKUP(X248,NAICDes2020_LookupDesc,2,)),".",IF(ISERROR(VLOOKUP(Y248,NAICDesModifier2020_ValidationDesc,1,)),"",VLOOKUP(Y248,NAICDesModifier2020_LookupDesc,2,))," ",IF(ISERROR(VLOOKUP(Z248,SVOAdminSymbolSCDCS2020_ValidationDesc,1,)),"",VLOOKUP(Z248,SVOAdminSymbolSCDCS2020_LookupDesc,2,)))</f>
        <v xml:space="preserve">. </v>
      </c>
    </row>
    <row>
      <c r="B249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50" s="3" t="s">
        <v>943</v>
      </c>
      <c s="9" t="s">
        <v>45</v>
      </c>
      <c s="2"/>
      <c s="2"/>
      <c s="2"/>
      <c s="2"/>
      <c s="2"/>
      <c s="6">
        <f>SUM(I247:I249)</f>
        <v>0</v>
      </c>
      <c s="2"/>
      <c s="6">
        <f t="shared" si="30" ref="K250:V250">SUM(K247:K249)</f>
        <v>0</v>
      </c>
      <c s="6">
        <f t="shared" si="30"/>
        <v>0</v>
      </c>
      <c s="6">
        <f t="shared" si="30"/>
        <v>0</v>
      </c>
      <c s="6">
        <f t="shared" si="30"/>
        <v>0</v>
      </c>
      <c s="6">
        <f t="shared" si="30"/>
        <v>0</v>
      </c>
      <c s="6">
        <f t="shared" si="30"/>
        <v>0</v>
      </c>
      <c s="6">
        <f t="shared" si="30"/>
        <v>0</v>
      </c>
      <c s="6">
        <f t="shared" si="30"/>
        <v>0</v>
      </c>
      <c s="6">
        <f t="shared" si="30"/>
        <v>0</v>
      </c>
      <c s="6">
        <f t="shared" si="30"/>
        <v>0</v>
      </c>
      <c s="6">
        <f t="shared" si="30"/>
        <v>0</v>
      </c>
      <c s="6">
        <f t="shared" si="30"/>
        <v>0</v>
      </c>
      <c s="2"/>
      <c s="2"/>
      <c s="2"/>
      <c s="2"/>
      <c s="8"/>
      <c s="2"/>
      <c s="2"/>
      <c s="2"/>
      <c s="2"/>
      <c s="2"/>
      <c s="2"/>
    </row>
    <row>
      <c r="B251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5" t="s">
        <v>977</v>
      </c>
      <c s="1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52" s="3" t="s">
        <v>642</v>
      </c>
      <c s="3" t="s">
        <v>1388</v>
      </c>
      <c s="3" t="s">
        <v>8</v>
      </c>
      <c s="4"/>
      <c s="4"/>
      <c s="3" t="s">
        <v>8</v>
      </c>
      <c s="4"/>
      <c s="4"/>
      <c s="2"/>
      <c s="4"/>
      <c s="4"/>
      <c s="4"/>
      <c s="4"/>
      <c s="4"/>
      <c s="12">
        <f>M252+N252-O252</f>
        <v>0</v>
      </c>
      <c s="4"/>
      <c s="4"/>
      <c s="4"/>
      <c s="4"/>
      <c s="12">
        <f>S252+T252</f>
        <v>0</v>
      </c>
      <c s="4"/>
      <c s="2"/>
      <c s="2"/>
      <c s="2"/>
      <c s="2"/>
      <c s="8"/>
      <c s="3" t="s">
        <v>8</v>
      </c>
      <c s="3" t="s">
        <v>8</v>
      </c>
      <c s="3" t="s">
        <v>8</v>
      </c>
      <c s="3" t="s">
        <v>8</v>
      </c>
      <c s="4"/>
      <c s="2"/>
    </row>
    <row>
      <c r="B253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54" s="3" t="s">
        <v>1028</v>
      </c>
      <c s="9" t="s">
        <v>1029</v>
      </c>
      <c s="2"/>
      <c s="2"/>
      <c s="2"/>
      <c s="2"/>
      <c s="2"/>
      <c s="6">
        <f>SUM(I251:I253)</f>
        <v>0</v>
      </c>
      <c s="2"/>
      <c s="6">
        <f t="shared" si="31" ref="K254:V254">SUM(K251:K253)</f>
        <v>0</v>
      </c>
      <c s="6">
        <f t="shared" si="31"/>
        <v>0</v>
      </c>
      <c s="6">
        <f t="shared" si="31"/>
        <v>0</v>
      </c>
      <c s="6">
        <f t="shared" si="31"/>
        <v>0</v>
      </c>
      <c s="6">
        <f t="shared" si="31"/>
        <v>0</v>
      </c>
      <c s="6">
        <f t="shared" si="31"/>
        <v>0</v>
      </c>
      <c s="6">
        <f t="shared" si="31"/>
        <v>0</v>
      </c>
      <c s="6">
        <f t="shared" si="31"/>
        <v>0</v>
      </c>
      <c s="6">
        <f t="shared" si="31"/>
        <v>0</v>
      </c>
      <c s="6">
        <f t="shared" si="31"/>
        <v>0</v>
      </c>
      <c s="6">
        <f t="shared" si="31"/>
        <v>0</v>
      </c>
      <c s="6">
        <f t="shared" si="31"/>
        <v>0</v>
      </c>
      <c s="2"/>
      <c s="2"/>
      <c s="2"/>
      <c s="2"/>
      <c s="8"/>
      <c s="2"/>
      <c s="2"/>
      <c s="2"/>
      <c s="2"/>
      <c s="2"/>
      <c s="2"/>
    </row>
    <row>
      <c r="B255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5" t="s">
        <v>977</v>
      </c>
      <c s="1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5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56" s="3" t="s">
        <v>363</v>
      </c>
      <c s="3" t="s">
        <v>1388</v>
      </c>
      <c s="3" t="s">
        <v>8</v>
      </c>
      <c s="4"/>
      <c s="4"/>
      <c s="3" t="s">
        <v>8</v>
      </c>
      <c s="4"/>
      <c s="4"/>
      <c s="2"/>
      <c s="4"/>
      <c s="4"/>
      <c s="4"/>
      <c s="4"/>
      <c s="4"/>
      <c s="12">
        <f>M256+N256-O256</f>
        <v>0</v>
      </c>
      <c s="4"/>
      <c s="4"/>
      <c s="4"/>
      <c s="4"/>
      <c s="12">
        <f>S256+T256</f>
        <v>0</v>
      </c>
      <c s="4"/>
      <c s="2"/>
      <c s="2"/>
      <c s="2"/>
      <c s="2"/>
      <c s="8"/>
      <c s="3" t="s">
        <v>8</v>
      </c>
      <c s="3" t="s">
        <v>8</v>
      </c>
      <c s="3" t="s">
        <v>8</v>
      </c>
      <c s="3" t="s">
        <v>8</v>
      </c>
      <c s="4"/>
      <c s="2"/>
    </row>
    <row>
      <c r="B257" s="10" t="s">
        <v>977</v>
      </c>
      <c s="1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7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  <c s="1" t="s">
        <v>977</v>
      </c>
    </row>
    <row>
      <c r="B258" s="3" t="s">
        <v>758</v>
      </c>
      <c s="9" t="s">
        <v>1250</v>
      </c>
      <c s="2"/>
      <c s="2"/>
      <c s="2"/>
      <c s="2"/>
      <c s="2"/>
      <c s="6">
        <f>SUM(I255:I257)</f>
        <v>0</v>
      </c>
      <c s="2"/>
      <c s="6">
        <f t="shared" si="32" ref="K258:V258">SUM(K255:K257)</f>
        <v>0</v>
      </c>
      <c s="6">
        <f t="shared" si="32"/>
        <v>0</v>
      </c>
      <c s="6">
        <f t="shared" si="32"/>
        <v>0</v>
      </c>
      <c s="6">
        <f t="shared" si="32"/>
        <v>0</v>
      </c>
      <c s="6">
        <f t="shared" si="32"/>
        <v>0</v>
      </c>
      <c s="6">
        <f t="shared" si="32"/>
        <v>0</v>
      </c>
      <c s="6">
        <f t="shared" si="32"/>
        <v>0</v>
      </c>
      <c s="6">
        <f t="shared" si="32"/>
        <v>0</v>
      </c>
      <c s="6">
        <f t="shared" si="32"/>
        <v>0</v>
      </c>
      <c s="6">
        <f t="shared" si="32"/>
        <v>0</v>
      </c>
      <c s="6">
        <f t="shared" si="32"/>
        <v>0</v>
      </c>
      <c s="6">
        <f t="shared" si="32"/>
        <v>0</v>
      </c>
      <c s="2"/>
      <c s="2"/>
      <c s="2"/>
      <c s="2"/>
      <c s="8"/>
      <c s="2"/>
      <c s="2"/>
      <c s="2"/>
      <c s="2"/>
      <c s="2"/>
      <c s="2"/>
    </row>
    <row>
      <c r="B259" s="3" t="s">
        <v>1332</v>
      </c>
      <c s="9" t="s">
        <v>1270</v>
      </c>
      <c s="2"/>
      <c s="2"/>
      <c s="2"/>
      <c s="2"/>
      <c s="2"/>
      <c s="6">
        <f>I218+I222+I226+I230+I234+I238+I242+I246+I250+I254+I258</f>
        <v>0</v>
      </c>
      <c s="2"/>
      <c s="6">
        <f t="shared" si="33" ref="K259:V259">K218+K222+K226+K230+K234+K238+K242+K246+K250+K254+K258</f>
        <v>0</v>
      </c>
      <c s="6">
        <f t="shared" si="33"/>
        <v>0</v>
      </c>
      <c s="6">
        <f t="shared" si="33"/>
        <v>0</v>
      </c>
      <c s="6">
        <f t="shared" si="33"/>
        <v>0</v>
      </c>
      <c s="6">
        <f t="shared" si="33"/>
        <v>0</v>
      </c>
      <c s="6">
        <f t="shared" si="33"/>
        <v>0</v>
      </c>
      <c s="6">
        <f t="shared" si="33"/>
        <v>0</v>
      </c>
      <c s="6">
        <f t="shared" si="33"/>
        <v>0</v>
      </c>
      <c s="6">
        <f t="shared" si="33"/>
        <v>0</v>
      </c>
      <c s="6">
        <f t="shared" si="33"/>
        <v>0</v>
      </c>
      <c s="6">
        <f t="shared" si="33"/>
        <v>0</v>
      </c>
      <c s="6">
        <f t="shared" si="33"/>
        <v>0</v>
      </c>
      <c s="2"/>
      <c s="2"/>
      <c s="2"/>
      <c s="2"/>
      <c s="8"/>
      <c s="2"/>
      <c s="2"/>
      <c s="2"/>
      <c s="2"/>
      <c s="2"/>
      <c s="2"/>
    </row>
    <row>
      <c r="B260" s="3" t="s">
        <v>149</v>
      </c>
      <c s="9" t="s">
        <v>46</v>
      </c>
      <c s="2"/>
      <c s="2"/>
      <c s="2"/>
      <c s="2"/>
      <c s="2"/>
      <c s="18"/>
      <c s="2"/>
      <c s="18"/>
      <c s="18"/>
      <c s="18"/>
      <c s="18"/>
      <c s="18"/>
      <c s="18"/>
      <c s="18"/>
      <c s="18"/>
      <c s="18"/>
      <c s="18"/>
      <c s="18"/>
      <c s="18"/>
      <c s="2"/>
      <c s="2"/>
      <c s="2"/>
      <c s="2"/>
      <c s="8"/>
      <c s="2"/>
      <c s="2"/>
      <c s="2"/>
      <c s="2"/>
      <c s="2"/>
      <c s="2"/>
    </row>
    <row>
      <c r="B261" s="3" t="s">
        <v>552</v>
      </c>
      <c s="3" t="s">
        <v>1434</v>
      </c>
      <c s="2"/>
      <c s="2"/>
      <c s="2"/>
      <c s="2"/>
      <c s="2"/>
      <c s="19">
        <f>I259</f>
        <v>0</v>
      </c>
      <c s="2"/>
      <c s="19">
        <f t="shared" si="34" ref="K261:V261">K259</f>
        <v>0</v>
      </c>
      <c s="19">
        <f t="shared" si="34"/>
        <v>0</v>
      </c>
      <c s="19">
        <f t="shared" si="34"/>
        <v>0</v>
      </c>
      <c s="19">
        <f t="shared" si="34"/>
        <v>0</v>
      </c>
      <c s="19">
        <f t="shared" si="34"/>
        <v>0</v>
      </c>
      <c s="19">
        <f t="shared" si="34"/>
        <v>0</v>
      </c>
      <c s="19">
        <f t="shared" si="34"/>
        <v>0</v>
      </c>
      <c s="19">
        <f t="shared" si="34"/>
        <v>0</v>
      </c>
      <c s="19">
        <f t="shared" si="34"/>
        <v>0</v>
      </c>
      <c s="19">
        <f t="shared" si="34"/>
        <v>0</v>
      </c>
      <c s="19">
        <f t="shared" si="34"/>
        <v>0</v>
      </c>
      <c s="19">
        <f t="shared" si="34"/>
        <v>0</v>
      </c>
      <c s="2"/>
      <c s="2"/>
      <c s="2"/>
      <c s="2"/>
      <c s="8"/>
      <c s="2"/>
      <c s="2"/>
      <c s="2"/>
      <c s="2"/>
      <c s="2"/>
      <c s="2"/>
    </row>
    <row>
      <c r="B262" s="3" t="s">
        <v>264</v>
      </c>
      <c s="9" t="s">
        <v>364</v>
      </c>
      <c s="2"/>
      <c s="2"/>
      <c s="2"/>
      <c s="2"/>
      <c s="2"/>
      <c s="6">
        <f>I214+I261</f>
        <v>0</v>
      </c>
      <c s="2"/>
      <c s="6">
        <f t="shared" si="35" ref="K262:V262">K214+K261</f>
        <v>0</v>
      </c>
      <c s="6">
        <f t="shared" si="35"/>
        <v>0</v>
      </c>
      <c s="6">
        <f t="shared" si="35"/>
        <v>0</v>
      </c>
      <c s="6">
        <f t="shared" si="35"/>
        <v>0</v>
      </c>
      <c s="6">
        <f t="shared" si="35"/>
        <v>0</v>
      </c>
      <c s="6">
        <f t="shared" si="35"/>
        <v>0</v>
      </c>
      <c s="6">
        <f t="shared" si="35"/>
        <v>0</v>
      </c>
      <c s="6">
        <f t="shared" si="35"/>
        <v>0</v>
      </c>
      <c s="6">
        <f t="shared" si="35"/>
        <v>0</v>
      </c>
      <c s="6">
        <f t="shared" si="35"/>
        <v>0</v>
      </c>
      <c s="6">
        <f t="shared" si="35"/>
        <v>0</v>
      </c>
      <c s="6">
        <f t="shared" si="35"/>
        <v>0</v>
      </c>
      <c s="2"/>
      <c s="2"/>
      <c s="2"/>
      <c s="2"/>
      <c s="8"/>
      <c s="2"/>
      <c s="2"/>
      <c s="2"/>
      <c s="2"/>
      <c s="2"/>
      <c s="2"/>
    </row>
    <row>
      <c r="B263" s="3" t="s">
        <v>365</v>
      </c>
      <c s="3" t="s">
        <v>84</v>
      </c>
      <c s="2"/>
      <c s="2"/>
      <c s="2"/>
      <c s="2"/>
      <c s="2"/>
      <c s="6">
        <f>I195+I214+I261</f>
        <v>269324715</v>
      </c>
      <c s="2"/>
      <c s="6">
        <f t="shared" si="36" ref="K263:V263">K195+K214+K261</f>
        <v>277477516</v>
      </c>
      <c s="6">
        <f t="shared" si="36"/>
        <v>273550266</v>
      </c>
      <c s="6">
        <f t="shared" si="36"/>
        <v>4746</v>
      </c>
      <c s="6">
        <f t="shared" si="36"/>
        <v>94902</v>
      </c>
      <c s="6">
        <f t="shared" si="36"/>
        <v>0</v>
      </c>
      <c s="6">
        <f t="shared" si="36"/>
        <v>99648</v>
      </c>
      <c s="6">
        <f t="shared" si="36"/>
        <v>0</v>
      </c>
      <c s="6">
        <f t="shared" si="36"/>
        <v>277985064</v>
      </c>
      <c s="6">
        <f t="shared" si="36"/>
        <v>0</v>
      </c>
      <c s="6">
        <f t="shared" si="36"/>
        <v>-8660350</v>
      </c>
      <c s="6">
        <f t="shared" si="36"/>
        <v>-8660350</v>
      </c>
      <c s="6">
        <f t="shared" si="36"/>
        <v>7913396</v>
      </c>
      <c s="2"/>
      <c s="2"/>
      <c s="2"/>
      <c s="2"/>
      <c s="8"/>
      <c s="2"/>
      <c s="2"/>
      <c s="2"/>
      <c s="2"/>
      <c s="2"/>
      <c s="2"/>
    </row>
    <row>
      <c r="C264" s="2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&amp;CSCDPT4 - E05</oddHeader>
    <oddFooter>&amp;LStat-Reporting Application : &amp;R SaveAs(11/11/2024-10:46 PM)</oddFooter>
  </headerFooter>
</worksheet>
</file>

<file path=xl/worksheets/sheet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dimension ref="A1:AX58"/>
  <sheetViews>
    <sheetView workbookViewId="0"/>
  </sheetViews>
  <sheetFormatPr defaultRowHeight="12.75"/>
  <sheetData>
    <row>
      <c t="s">
        <v>80</v>
      </c>
      <c s="35"/>
      <c t="s">
        <v>1148</v>
      </c>
      <c t="s">
        <v>1199</v>
      </c>
      <c t="s">
        <v>1148</v>
      </c>
      <c t="s">
        <v>1199</v>
      </c>
      <c t="s">
        <v>1199</v>
      </c>
      <c t="s">
        <v>1148</v>
      </c>
      <c>
        <v>1</v>
      </c>
      <c>
        <v>1</v>
      </c>
      <c>
        <v>1</v>
      </c>
      <c>
        <v>1</v>
      </c>
      <c>
        <v>1</v>
      </c>
      <c>
        <v>1</v>
      </c>
      <c t="s">
        <v>1199</v>
      </c>
      <c t="s">
        <v>1199</v>
      </c>
      <c t="s">
        <v>1199</v>
      </c>
      <c t="s">
        <v>1199</v>
      </c>
      <c t="s">
        <v>1199</v>
      </c>
      <c t="s">
        <v>1199</v>
      </c>
      <c t="s">
        <v>644</v>
      </c>
      <c t="s">
        <v>644</v>
      </c>
      <c t="s">
        <v>644</v>
      </c>
      <c t="s">
        <v>644</v>
      </c>
      <c t="s">
        <v>644</v>
      </c>
      <c t="s">
        <v>644</v>
      </c>
      <c t="s">
        <v>564</v>
      </c>
      <c>
        <v>1</v>
      </c>
      <c t="s">
        <v>564</v>
      </c>
      <c>
        <v>1</v>
      </c>
      <c>
        <v>1</v>
      </c>
      <c t="s">
        <v>564</v>
      </c>
      <c t="s">
        <v>946</v>
      </c>
      <c t="s">
        <v>1362</v>
      </c>
      <c t="s">
        <v>946</v>
      </c>
      <c t="s">
        <v>1362</v>
      </c>
      <c t="s">
        <v>1362</v>
      </c>
      <c t="s">
        <v>946</v>
      </c>
      <c t="s">
        <v>644</v>
      </c>
      <c t="s">
        <v>644</v>
      </c>
      <c t="s">
        <v>644</v>
      </c>
      <c t="s">
        <v>644</v>
      </c>
      <c t="s">
        <v>644</v>
      </c>
      <c t="s">
        <v>644</v>
      </c>
      <c t="s">
        <v>971</v>
      </c>
      <c t="s">
        <v>971</v>
      </c>
      <c t="s">
        <v>971</v>
      </c>
      <c t="s">
        <v>971</v>
      </c>
      <c t="s">
        <v>971</v>
      </c>
      <c t="s">
        <v>971</v>
      </c>
    </row>
    <row>
      <c t="s">
        <v>589</v>
      </c>
      <c s="33"/>
      <c t="s">
        <v>268</v>
      </c>
      <c t="s">
        <v>10</v>
      </c>
      <c t="s">
        <v>268</v>
      </c>
      <c t="s">
        <v>10</v>
      </c>
      <c t="s">
        <v>10</v>
      </c>
      <c t="s">
        <v>268</v>
      </c>
      <c>
        <v>2</v>
      </c>
      <c>
        <v>2</v>
      </c>
      <c>
        <v>2</v>
      </c>
      <c>
        <v>2</v>
      </c>
      <c>
        <v>2</v>
      </c>
      <c>
        <v>2</v>
      </c>
      <c t="s">
        <v>10</v>
      </c>
      <c t="s">
        <v>10</v>
      </c>
      <c t="s">
        <v>10</v>
      </c>
      <c t="s">
        <v>10</v>
      </c>
      <c t="s">
        <v>10</v>
      </c>
      <c t="s">
        <v>10</v>
      </c>
      <c t="s">
        <v>648</v>
      </c>
      <c t="s">
        <v>648</v>
      </c>
      <c t="s">
        <v>648</v>
      </c>
      <c t="s">
        <v>648</v>
      </c>
      <c t="s">
        <v>648</v>
      </c>
      <c t="s">
        <v>648</v>
      </c>
      <c t="s">
        <v>69</v>
      </c>
      <c>
        <v>2</v>
      </c>
      <c t="s">
        <v>69</v>
      </c>
      <c>
        <v>2</v>
      </c>
      <c>
        <v>2</v>
      </c>
      <c t="s">
        <v>69</v>
      </c>
      <c t="s">
        <v>1140</v>
      </c>
      <c t="s">
        <v>177</v>
      </c>
      <c t="s">
        <v>1140</v>
      </c>
      <c t="s">
        <v>177</v>
      </c>
      <c t="s">
        <v>177</v>
      </c>
      <c t="s">
        <v>1140</v>
      </c>
      <c t="s">
        <v>648</v>
      </c>
      <c t="s">
        <v>648</v>
      </c>
      <c t="s">
        <v>648</v>
      </c>
      <c t="s">
        <v>648</v>
      </c>
      <c t="s">
        <v>648</v>
      </c>
      <c t="s">
        <v>648</v>
      </c>
      <c t="s">
        <v>661</v>
      </c>
      <c t="s">
        <v>661</v>
      </c>
      <c t="s">
        <v>661</v>
      </c>
      <c t="s">
        <v>661</v>
      </c>
      <c t="s">
        <v>661</v>
      </c>
      <c t="s">
        <v>661</v>
      </c>
    </row>
    <row>
      <c t="s">
        <v>1476</v>
      </c>
      <c s="33"/>
      <c t="s">
        <v>1201</v>
      </c>
      <c t="s">
        <v>412</v>
      </c>
      <c t="s">
        <v>1201</v>
      </c>
      <c t="s">
        <v>412</v>
      </c>
      <c t="s">
        <v>412</v>
      </c>
      <c t="s">
        <v>1201</v>
      </c>
      <c>
        <v>3</v>
      </c>
      <c>
        <v>3</v>
      </c>
      <c>
        <v>3</v>
      </c>
      <c>
        <v>3</v>
      </c>
      <c>
        <v>3</v>
      </c>
      <c>
        <v>3</v>
      </c>
      <c t="s">
        <v>412</v>
      </c>
      <c t="s">
        <v>412</v>
      </c>
      <c t="s">
        <v>412</v>
      </c>
      <c t="s">
        <v>412</v>
      </c>
      <c t="s">
        <v>412</v>
      </c>
      <c t="s">
        <v>412</v>
      </c>
      <c t="s">
        <v>86</v>
      </c>
      <c t="s">
        <v>86</v>
      </c>
      <c t="s">
        <v>86</v>
      </c>
      <c t="s">
        <v>86</v>
      </c>
      <c t="s">
        <v>86</v>
      </c>
      <c t="s">
        <v>86</v>
      </c>
      <c t="s">
        <v>1173</v>
      </c>
      <c>
        <v>3</v>
      </c>
      <c t="s">
        <v>1173</v>
      </c>
      <c>
        <v>3</v>
      </c>
      <c>
        <v>3</v>
      </c>
      <c t="s">
        <v>1173</v>
      </c>
      <c t="s">
        <v>367</v>
      </c>
      <c t="s">
        <v>1056</v>
      </c>
      <c t="s">
        <v>367</v>
      </c>
      <c t="s">
        <v>1056</v>
      </c>
      <c t="s">
        <v>1056</v>
      </c>
      <c t="s">
        <v>367</v>
      </c>
      <c t="s">
        <v>86</v>
      </c>
      <c t="s">
        <v>86</v>
      </c>
      <c t="s">
        <v>86</v>
      </c>
      <c t="s">
        <v>86</v>
      </c>
      <c t="s">
        <v>86</v>
      </c>
      <c t="s">
        <v>86</v>
      </c>
      <c t="s">
        <v>1575</v>
      </c>
      <c t="s">
        <v>1575</v>
      </c>
      <c t="s">
        <v>1575</v>
      </c>
      <c t="s">
        <v>1575</v>
      </c>
      <c t="s">
        <v>1575</v>
      </c>
      <c t="s">
        <v>1575</v>
      </c>
    </row>
    <row>
      <c t="s">
        <v>297</v>
      </c>
      <c r="C4" t="s">
        <v>753</v>
      </c>
      <c t="s">
        <v>806</v>
      </c>
      <c t="s">
        <v>753</v>
      </c>
      <c t="s">
        <v>806</v>
      </c>
      <c t="s">
        <v>806</v>
      </c>
      <c t="s">
        <v>753</v>
      </c>
      <c>
        <v>4</v>
      </c>
      <c>
        <v>4</v>
      </c>
      <c>
        <v>4</v>
      </c>
      <c>
        <v>4</v>
      </c>
      <c>
        <v>4</v>
      </c>
      <c>
        <v>4</v>
      </c>
      <c t="s">
        <v>806</v>
      </c>
      <c t="s">
        <v>806</v>
      </c>
      <c t="s">
        <v>806</v>
      </c>
      <c t="s">
        <v>806</v>
      </c>
      <c t="s">
        <v>806</v>
      </c>
      <c t="s">
        <v>806</v>
      </c>
      <c t="s">
        <v>285</v>
      </c>
      <c t="s">
        <v>285</v>
      </c>
      <c t="s">
        <v>285</v>
      </c>
      <c t="s">
        <v>285</v>
      </c>
      <c t="s">
        <v>285</v>
      </c>
      <c t="s">
        <v>285</v>
      </c>
      <c t="s">
        <v>675</v>
      </c>
      <c>
        <v>4</v>
      </c>
      <c t="s">
        <v>675</v>
      </c>
      <c>
        <v>4</v>
      </c>
      <c>
        <v>4</v>
      </c>
      <c t="s">
        <v>675</v>
      </c>
      <c t="s">
        <v>292</v>
      </c>
      <c t="s">
        <v>1174</v>
      </c>
      <c t="s">
        <v>292</v>
      </c>
      <c t="s">
        <v>1174</v>
      </c>
      <c t="s">
        <v>1174</v>
      </c>
      <c t="s">
        <v>292</v>
      </c>
      <c t="s">
        <v>971</v>
      </c>
      <c t="s">
        <v>971</v>
      </c>
      <c t="s">
        <v>971</v>
      </c>
      <c t="s">
        <v>971</v>
      </c>
      <c t="s">
        <v>971</v>
      </c>
      <c t="s">
        <v>971</v>
      </c>
    </row>
    <row>
      <c t="s">
        <v>1186</v>
      </c>
      <c r="I5">
        <v>5</v>
      </c>
      <c>
        <v>5</v>
      </c>
      <c>
        <v>5</v>
      </c>
      <c>
        <v>5</v>
      </c>
      <c>
        <v>5</v>
      </c>
      <c>
        <v>5</v>
      </c>
      <c t="s">
        <v>1289</v>
      </c>
      <c t="s">
        <v>1289</v>
      </c>
      <c t="s">
        <v>1289</v>
      </c>
      <c t="s">
        <v>1289</v>
      </c>
      <c t="s">
        <v>1289</v>
      </c>
      <c t="s">
        <v>1289</v>
      </c>
      <c t="s">
        <v>971</v>
      </c>
      <c t="s">
        <v>971</v>
      </c>
      <c t="s">
        <v>971</v>
      </c>
      <c t="s">
        <v>971</v>
      </c>
      <c t="s">
        <v>971</v>
      </c>
      <c t="s">
        <v>971</v>
      </c>
      <c t="s">
        <v>176</v>
      </c>
      <c>
        <v>5</v>
      </c>
      <c t="s">
        <v>176</v>
      </c>
      <c>
        <v>5</v>
      </c>
      <c>
        <v>5</v>
      </c>
      <c t="s">
        <v>176</v>
      </c>
      <c t="s">
        <v>888</v>
      </c>
      <c t="s">
        <v>1363</v>
      </c>
      <c t="s">
        <v>888</v>
      </c>
      <c t="s">
        <v>1363</v>
      </c>
      <c t="s">
        <v>1363</v>
      </c>
      <c t="s">
        <v>888</v>
      </c>
      <c t="s">
        <v>1045</v>
      </c>
      <c t="s">
        <v>1045</v>
      </c>
      <c t="s">
        <v>1045</v>
      </c>
      <c t="s">
        <v>1045</v>
      </c>
      <c t="s">
        <v>1045</v>
      </c>
      <c t="s">
        <v>1045</v>
      </c>
    </row>
    <row>
      <c t="s">
        <v>795</v>
      </c>
      <c r="I6">
        <v>6</v>
      </c>
      <c>
        <v>6</v>
      </c>
      <c>
        <v>6</v>
      </c>
      <c>
        <v>6</v>
      </c>
      <c>
        <v>6</v>
      </c>
      <c>
        <v>6</v>
      </c>
      <c t="s">
        <v>99</v>
      </c>
      <c t="s">
        <v>99</v>
      </c>
      <c t="s">
        <v>99</v>
      </c>
      <c t="s">
        <v>99</v>
      </c>
      <c t="s">
        <v>99</v>
      </c>
      <c t="s">
        <v>99</v>
      </c>
      <c t="s">
        <v>1045</v>
      </c>
      <c t="s">
        <v>1045</v>
      </c>
      <c t="s">
        <v>1045</v>
      </c>
      <c t="s">
        <v>1045</v>
      </c>
      <c t="s">
        <v>1045</v>
      </c>
      <c t="s">
        <v>1045</v>
      </c>
      <c t="s">
        <v>1200</v>
      </c>
      <c>
        <v>6</v>
      </c>
      <c t="s">
        <v>1200</v>
      </c>
      <c>
        <v>6</v>
      </c>
      <c>
        <v>6</v>
      </c>
      <c t="s">
        <v>1200</v>
      </c>
      <c t="s">
        <v>1057</v>
      </c>
      <c t="s">
        <v>676</v>
      </c>
      <c t="s">
        <v>1057</v>
      </c>
      <c t="s">
        <v>676</v>
      </c>
      <c t="s">
        <v>676</v>
      </c>
      <c t="s">
        <v>1057</v>
      </c>
      <c t="s">
        <v>869</v>
      </c>
      <c t="s">
        <v>869</v>
      </c>
      <c t="s">
        <v>869</v>
      </c>
      <c t="s">
        <v>869</v>
      </c>
      <c t="s">
        <v>869</v>
      </c>
      <c t="s">
        <v>869</v>
      </c>
    </row>
    <row>
      <c t="s">
        <v>796</v>
      </c>
      <c s="37"/>
      <c r="O7" t="s">
        <v>499</v>
      </c>
      <c t="s">
        <v>499</v>
      </c>
      <c t="s">
        <v>499</v>
      </c>
      <c t="s">
        <v>499</v>
      </c>
      <c t="s">
        <v>499</v>
      </c>
      <c t="s">
        <v>499</v>
      </c>
      <c t="s">
        <v>869</v>
      </c>
      <c t="s">
        <v>869</v>
      </c>
      <c t="s">
        <v>869</v>
      </c>
      <c t="s">
        <v>869</v>
      </c>
      <c t="s">
        <v>869</v>
      </c>
      <c t="s">
        <v>869</v>
      </c>
      <c r="AG7" t="s">
        <v>1576</v>
      </c>
      <c t="s">
        <v>1175</v>
      </c>
      <c t="s">
        <v>1576</v>
      </c>
      <c t="s">
        <v>1175</v>
      </c>
      <c t="s">
        <v>1175</v>
      </c>
      <c t="s">
        <v>1576</v>
      </c>
      <c t="s">
        <v>68</v>
      </c>
      <c t="s">
        <v>68</v>
      </c>
      <c t="s">
        <v>68</v>
      </c>
      <c t="s">
        <v>68</v>
      </c>
      <c t="s">
        <v>68</v>
      </c>
      <c t="s">
        <v>68</v>
      </c>
    </row>
    <row>
      <c t="s">
        <v>485</v>
      </c>
      <c r="U8" t="s">
        <v>68</v>
      </c>
      <c t="s">
        <v>68</v>
      </c>
      <c t="s">
        <v>68</v>
      </c>
      <c t="s">
        <v>68</v>
      </c>
      <c t="s">
        <v>68</v>
      </c>
      <c t="s">
        <v>68</v>
      </c>
      <c r="AG8" t="s">
        <v>1176</v>
      </c>
      <c t="s">
        <v>178</v>
      </c>
      <c t="s">
        <v>1176</v>
      </c>
      <c t="s">
        <v>178</v>
      </c>
      <c t="s">
        <v>178</v>
      </c>
      <c t="s">
        <v>1176</v>
      </c>
      <c t="s">
        <v>157</v>
      </c>
      <c t="s">
        <v>157</v>
      </c>
      <c t="s">
        <v>157</v>
      </c>
      <c t="s">
        <v>157</v>
      </c>
      <c t="s">
        <v>157</v>
      </c>
      <c t="s">
        <v>157</v>
      </c>
    </row>
    <row>
      <c t="s">
        <v>1477</v>
      </c>
      <c r="U9" t="s">
        <v>157</v>
      </c>
      <c t="s">
        <v>157</v>
      </c>
      <c t="s">
        <v>157</v>
      </c>
      <c t="s">
        <v>157</v>
      </c>
      <c t="s">
        <v>157</v>
      </c>
      <c t="s">
        <v>157</v>
      </c>
      <c r="AG9" t="s">
        <v>368</v>
      </c>
      <c t="s">
        <v>972</v>
      </c>
      <c t="s">
        <v>368</v>
      </c>
      <c t="s">
        <v>972</v>
      </c>
      <c t="s">
        <v>972</v>
      </c>
      <c t="s">
        <v>368</v>
      </c>
      <c t="s">
        <v>1172</v>
      </c>
      <c t="s">
        <v>1172</v>
      </c>
      <c t="s">
        <v>1172</v>
      </c>
      <c t="s">
        <v>1172</v>
      </c>
      <c t="s">
        <v>1172</v>
      </c>
      <c t="s">
        <v>1172</v>
      </c>
    </row>
    <row>
      <c t="s">
        <v>401</v>
      </c>
      <c r="U10" t="s">
        <v>1172</v>
      </c>
      <c t="s">
        <v>1172</v>
      </c>
      <c t="s">
        <v>1172</v>
      </c>
      <c t="s">
        <v>1172</v>
      </c>
      <c t="s">
        <v>1172</v>
      </c>
      <c t="s">
        <v>1172</v>
      </c>
      <c r="AG10" t="s">
        <v>1058</v>
      </c>
      <c t="s">
        <v>1472</v>
      </c>
      <c t="s">
        <v>1058</v>
      </c>
      <c t="s">
        <v>1472</v>
      </c>
      <c t="s">
        <v>1472</v>
      </c>
      <c t="s">
        <v>1058</v>
      </c>
      <c t="s">
        <v>1055</v>
      </c>
      <c t="s">
        <v>1055</v>
      </c>
      <c t="s">
        <v>1055</v>
      </c>
      <c t="s">
        <v>1055</v>
      </c>
      <c t="s">
        <v>1055</v>
      </c>
      <c t="s">
        <v>1055</v>
      </c>
    </row>
    <row>
      <c t="s">
        <v>892</v>
      </c>
      <c s="34"/>
      <c r="U11" t="s">
        <v>1055</v>
      </c>
      <c t="s">
        <v>1055</v>
      </c>
      <c t="s">
        <v>1055</v>
      </c>
      <c t="s">
        <v>1055</v>
      </c>
      <c t="s">
        <v>1055</v>
      </c>
      <c t="s">
        <v>1055</v>
      </c>
      <c r="AG11" t="s">
        <v>420</v>
      </c>
      <c t="s">
        <v>1364</v>
      </c>
      <c t="s">
        <v>420</v>
      </c>
      <c t="s">
        <v>1364</v>
      </c>
      <c t="s">
        <v>1364</v>
      </c>
      <c t="s">
        <v>420</v>
      </c>
      <c t="s">
        <v>1574</v>
      </c>
      <c t="s">
        <v>1574</v>
      </c>
      <c t="s">
        <v>1574</v>
      </c>
      <c t="s">
        <v>1574</v>
      </c>
      <c t="s">
        <v>1574</v>
      </c>
      <c t="s">
        <v>1574</v>
      </c>
    </row>
    <row>
      <c t="s">
        <v>1278</v>
      </c>
      <c r="U12" t="s">
        <v>1574</v>
      </c>
      <c t="s">
        <v>1574</v>
      </c>
      <c t="s">
        <v>1574</v>
      </c>
      <c t="s">
        <v>1574</v>
      </c>
      <c t="s">
        <v>1574</v>
      </c>
      <c t="s">
        <v>1574</v>
      </c>
      <c r="AG12" t="s">
        <v>393</v>
      </c>
      <c t="s">
        <v>1059</v>
      </c>
      <c t="s">
        <v>393</v>
      </c>
      <c t="s">
        <v>1059</v>
      </c>
      <c t="s">
        <v>1059</v>
      </c>
      <c t="s">
        <v>393</v>
      </c>
      <c t="s">
        <v>329</v>
      </c>
      <c t="s">
        <v>329</v>
      </c>
      <c t="s">
        <v>329</v>
      </c>
      <c t="s">
        <v>329</v>
      </c>
      <c t="s">
        <v>329</v>
      </c>
      <c t="s">
        <v>329</v>
      </c>
    </row>
    <row>
      <c t="s">
        <v>1063</v>
      </c>
      <c r="U13" t="s">
        <v>329</v>
      </c>
      <c t="s">
        <v>329</v>
      </c>
      <c t="s">
        <v>329</v>
      </c>
      <c t="s">
        <v>329</v>
      </c>
      <c t="s">
        <v>329</v>
      </c>
      <c t="s">
        <v>329</v>
      </c>
      <c r="AG13" t="s">
        <v>1262</v>
      </c>
      <c t="s">
        <v>677</v>
      </c>
      <c t="s">
        <v>1262</v>
      </c>
      <c t="s">
        <v>677</v>
      </c>
      <c t="s">
        <v>677</v>
      </c>
      <c t="s">
        <v>1262</v>
      </c>
      <c t="s">
        <v>1437</v>
      </c>
      <c t="s">
        <v>1437</v>
      </c>
      <c t="s">
        <v>1437</v>
      </c>
      <c t="s">
        <v>1437</v>
      </c>
      <c t="s">
        <v>1437</v>
      </c>
      <c t="s">
        <v>1437</v>
      </c>
    </row>
    <row>
      <c t="s">
        <v>1279</v>
      </c>
      <c s="36"/>
      <c r="U14" t="s">
        <v>1437</v>
      </c>
      <c t="s">
        <v>1437</v>
      </c>
      <c t="s">
        <v>1437</v>
      </c>
      <c t="s">
        <v>1437</v>
      </c>
      <c t="s">
        <v>1437</v>
      </c>
      <c t="s">
        <v>1437</v>
      </c>
      <c r="AG14" t="s">
        <v>1271</v>
      </c>
      <c t="s">
        <v>293</v>
      </c>
      <c t="s">
        <v>1271</v>
      </c>
      <c t="s">
        <v>293</v>
      </c>
      <c t="s">
        <v>293</v>
      </c>
      <c t="s">
        <v>1271</v>
      </c>
      <c t="s">
        <v>99</v>
      </c>
      <c t="s">
        <v>99</v>
      </c>
      <c t="s">
        <v>99</v>
      </c>
      <c t="s">
        <v>99</v>
      </c>
      <c t="s">
        <v>99</v>
      </c>
      <c t="s">
        <v>99</v>
      </c>
    </row>
    <row>
      <c t="s">
        <v>81</v>
      </c>
      <c s="33"/>
      <c r="U15" t="s">
        <v>99</v>
      </c>
      <c t="s">
        <v>99</v>
      </c>
      <c t="s">
        <v>99</v>
      </c>
      <c t="s">
        <v>99</v>
      </c>
      <c t="s">
        <v>99</v>
      </c>
      <c t="s">
        <v>99</v>
      </c>
      <c r="AG15" t="s">
        <v>572</v>
      </c>
      <c t="s">
        <v>394</v>
      </c>
      <c t="s">
        <v>572</v>
      </c>
      <c t="s">
        <v>394</v>
      </c>
      <c t="s">
        <v>394</v>
      </c>
      <c t="s">
        <v>572</v>
      </c>
      <c t="s">
        <v>1471</v>
      </c>
      <c t="s">
        <v>1471</v>
      </c>
      <c t="s">
        <v>1471</v>
      </c>
      <c t="s">
        <v>1471</v>
      </c>
      <c t="s">
        <v>1471</v>
      </c>
      <c t="s">
        <v>1471</v>
      </c>
    </row>
    <row>
      <c t="s">
        <v>82</v>
      </c>
      <c r="U16" t="s">
        <v>1471</v>
      </c>
      <c t="s">
        <v>1471</v>
      </c>
      <c t="s">
        <v>1471</v>
      </c>
      <c t="s">
        <v>1471</v>
      </c>
      <c t="s">
        <v>1471</v>
      </c>
      <c t="s">
        <v>1471</v>
      </c>
      <c r="AG16" t="s">
        <v>395</v>
      </c>
      <c t="s">
        <v>1177</v>
      </c>
      <c t="s">
        <v>395</v>
      </c>
      <c t="s">
        <v>1177</v>
      </c>
      <c t="s">
        <v>1177</v>
      </c>
      <c t="s">
        <v>395</v>
      </c>
      <c t="s">
        <v>661</v>
      </c>
      <c t="s">
        <v>661</v>
      </c>
      <c t="s">
        <v>661</v>
      </c>
      <c t="s">
        <v>661</v>
      </c>
      <c t="s">
        <v>661</v>
      </c>
      <c t="s">
        <v>661</v>
      </c>
    </row>
    <row>
      <c t="s">
        <v>486</v>
      </c>
      <c r="U17" t="s">
        <v>661</v>
      </c>
      <c t="s">
        <v>661</v>
      </c>
      <c t="s">
        <v>661</v>
      </c>
      <c t="s">
        <v>661</v>
      </c>
      <c t="s">
        <v>661</v>
      </c>
      <c t="s">
        <v>661</v>
      </c>
      <c r="AG17" t="s">
        <v>1365</v>
      </c>
      <c t="s">
        <v>858</v>
      </c>
      <c t="s">
        <v>1365</v>
      </c>
      <c t="s">
        <v>858</v>
      </c>
      <c t="s">
        <v>858</v>
      </c>
      <c t="s">
        <v>1365</v>
      </c>
      <c t="s">
        <v>1575</v>
      </c>
      <c t="s">
        <v>1575</v>
      </c>
      <c t="s">
        <v>1575</v>
      </c>
      <c t="s">
        <v>1575</v>
      </c>
      <c t="s">
        <v>1575</v>
      </c>
      <c t="s">
        <v>1575</v>
      </c>
    </row>
    <row>
      <c r="U18" t="s">
        <v>1575</v>
      </c>
      <c t="s">
        <v>1575</v>
      </c>
      <c t="s">
        <v>1575</v>
      </c>
      <c t="s">
        <v>1575</v>
      </c>
      <c t="s">
        <v>1575</v>
      </c>
      <c t="s">
        <v>1575</v>
      </c>
      <c r="AG18" t="s">
        <v>70</v>
      </c>
      <c t="s">
        <v>71</v>
      </c>
      <c t="s">
        <v>70</v>
      </c>
      <c t="s">
        <v>71</v>
      </c>
      <c t="s">
        <v>71</v>
      </c>
      <c t="s">
        <v>70</v>
      </c>
    </row>
    <row>
      <c r="AG19" t="s">
        <v>179</v>
      </c>
      <c t="s">
        <v>1060</v>
      </c>
      <c t="s">
        <v>179</v>
      </c>
      <c t="s">
        <v>1060</v>
      </c>
      <c t="s">
        <v>1060</v>
      </c>
      <c t="s">
        <v>179</v>
      </c>
    </row>
    <row>
      <c r="AG20" t="s">
        <v>1577</v>
      </c>
      <c t="s">
        <v>678</v>
      </c>
      <c t="s">
        <v>1577</v>
      </c>
      <c t="s">
        <v>678</v>
      </c>
      <c t="s">
        <v>678</v>
      </c>
      <c t="s">
        <v>1577</v>
      </c>
    </row>
    <row>
      <c r="AG21" t="s">
        <v>1061</v>
      </c>
      <c t="s">
        <v>294</v>
      </c>
      <c t="s">
        <v>1061</v>
      </c>
      <c t="s">
        <v>294</v>
      </c>
      <c t="s">
        <v>294</v>
      </c>
      <c t="s">
        <v>1061</v>
      </c>
    </row>
    <row>
      <c r="AG22" t="s">
        <v>1178</v>
      </c>
      <c t="s">
        <v>766</v>
      </c>
      <c t="s">
        <v>1178</v>
      </c>
      <c t="s">
        <v>766</v>
      </c>
      <c t="s">
        <v>766</v>
      </c>
      <c t="s">
        <v>1178</v>
      </c>
    </row>
    <row>
      <c r="AG23" t="s">
        <v>584</v>
      </c>
      <c t="s">
        <v>791</v>
      </c>
      <c t="s">
        <v>584</v>
      </c>
      <c t="s">
        <v>791</v>
      </c>
      <c t="s">
        <v>791</v>
      </c>
      <c t="s">
        <v>584</v>
      </c>
    </row>
    <row>
      <c r="AG24" t="s">
        <v>396</v>
      </c>
      <c t="s">
        <v>1272</v>
      </c>
      <c t="s">
        <v>396</v>
      </c>
      <c t="s">
        <v>1272</v>
      </c>
      <c t="s">
        <v>1272</v>
      </c>
      <c t="s">
        <v>396</v>
      </c>
    </row>
    <row>
      <c r="AG25" t="s">
        <v>1578</v>
      </c>
      <c t="s">
        <v>72</v>
      </c>
      <c t="s">
        <v>1578</v>
      </c>
      <c t="s">
        <v>72</v>
      </c>
      <c t="s">
        <v>72</v>
      </c>
      <c t="s">
        <v>1578</v>
      </c>
    </row>
    <row>
      <c r="AG26" t="s">
        <v>1473</v>
      </c>
      <c t="s">
        <v>73</v>
      </c>
      <c t="s">
        <v>1473</v>
      </c>
      <c t="s">
        <v>73</v>
      </c>
      <c t="s">
        <v>73</v>
      </c>
      <c t="s">
        <v>1473</v>
      </c>
    </row>
    <row>
      <c r="AG27" t="s">
        <v>1474</v>
      </c>
      <c t="s">
        <v>416</v>
      </c>
      <c t="s">
        <v>1474</v>
      </c>
      <c t="s">
        <v>416</v>
      </c>
      <c t="s">
        <v>416</v>
      </c>
      <c t="s">
        <v>1474</v>
      </c>
    </row>
    <row>
      <c r="AG28" t="s">
        <v>1179</v>
      </c>
      <c t="s">
        <v>1180</v>
      </c>
      <c t="s">
        <v>1179</v>
      </c>
      <c t="s">
        <v>1180</v>
      </c>
      <c t="s">
        <v>1180</v>
      </c>
      <c t="s">
        <v>1179</v>
      </c>
    </row>
    <row>
      <c r="AG29" t="s">
        <v>1273</v>
      </c>
      <c t="s">
        <v>1579</v>
      </c>
      <c t="s">
        <v>1273</v>
      </c>
      <c t="s">
        <v>1579</v>
      </c>
      <c t="s">
        <v>1579</v>
      </c>
      <c t="s">
        <v>1273</v>
      </c>
    </row>
    <row>
      <c r="AG30" t="s">
        <v>1580</v>
      </c>
      <c t="s">
        <v>397</v>
      </c>
      <c t="s">
        <v>1580</v>
      </c>
      <c t="s">
        <v>397</v>
      </c>
      <c t="s">
        <v>397</v>
      </c>
      <c t="s">
        <v>1580</v>
      </c>
    </row>
    <row>
      <c r="AG31" t="s">
        <v>679</v>
      </c>
      <c t="s">
        <v>1581</v>
      </c>
      <c t="s">
        <v>679</v>
      </c>
      <c t="s">
        <v>1581</v>
      </c>
      <c t="s">
        <v>1581</v>
      </c>
      <c t="s">
        <v>679</v>
      </c>
    </row>
    <row>
      <c r="AG32" t="s">
        <v>74</v>
      </c>
      <c t="s">
        <v>792</v>
      </c>
      <c t="s">
        <v>74</v>
      </c>
      <c t="s">
        <v>792</v>
      </c>
      <c t="s">
        <v>792</v>
      </c>
      <c t="s">
        <v>74</v>
      </c>
    </row>
    <row>
      <c r="AG33" t="s">
        <v>1582</v>
      </c>
      <c t="s">
        <v>478</v>
      </c>
      <c t="s">
        <v>1582</v>
      </c>
      <c t="s">
        <v>478</v>
      </c>
      <c t="s">
        <v>478</v>
      </c>
      <c t="s">
        <v>1582</v>
      </c>
    </row>
    <row>
      <c r="AG34" t="s">
        <v>180</v>
      </c>
      <c t="s">
        <v>973</v>
      </c>
      <c t="s">
        <v>180</v>
      </c>
      <c t="s">
        <v>973</v>
      </c>
      <c t="s">
        <v>973</v>
      </c>
      <c t="s">
        <v>180</v>
      </c>
    </row>
    <row>
      <c r="AG35" t="s">
        <v>585</v>
      </c>
      <c t="s">
        <v>586</v>
      </c>
      <c t="s">
        <v>585</v>
      </c>
      <c t="s">
        <v>586</v>
      </c>
      <c t="s">
        <v>586</v>
      </c>
      <c t="s">
        <v>585</v>
      </c>
    </row>
    <row>
      <c r="AG36" t="s">
        <v>1274</v>
      </c>
      <c t="s">
        <v>1181</v>
      </c>
      <c t="s">
        <v>1274</v>
      </c>
      <c t="s">
        <v>1181</v>
      </c>
      <c t="s">
        <v>1181</v>
      </c>
      <c t="s">
        <v>1274</v>
      </c>
    </row>
    <row>
      <c r="AG37" t="s">
        <v>181</v>
      </c>
      <c t="s">
        <v>889</v>
      </c>
      <c t="s">
        <v>181</v>
      </c>
      <c t="s">
        <v>889</v>
      </c>
      <c t="s">
        <v>889</v>
      </c>
      <c t="s">
        <v>181</v>
      </c>
    </row>
    <row>
      <c r="AG38" t="s">
        <v>1275</v>
      </c>
      <c t="s">
        <v>479</v>
      </c>
      <c t="s">
        <v>1275</v>
      </c>
      <c t="s">
        <v>479</v>
      </c>
      <c t="s">
        <v>479</v>
      </c>
      <c t="s">
        <v>1275</v>
      </c>
    </row>
    <row>
      <c r="AG39" t="s">
        <v>1366</v>
      </c>
      <c t="s">
        <v>1182</v>
      </c>
      <c t="s">
        <v>1366</v>
      </c>
      <c t="s">
        <v>1182</v>
      </c>
      <c t="s">
        <v>1182</v>
      </c>
      <c t="s">
        <v>1366</v>
      </c>
    </row>
    <row>
      <c r="AG40" t="s">
        <v>75</v>
      </c>
      <c t="s">
        <v>480</v>
      </c>
      <c t="s">
        <v>75</v>
      </c>
      <c t="s">
        <v>480</v>
      </c>
      <c t="s">
        <v>480</v>
      </c>
      <c t="s">
        <v>75</v>
      </c>
    </row>
    <row>
      <c r="AG41" t="s">
        <v>1183</v>
      </c>
      <c t="s">
        <v>793</v>
      </c>
      <c t="s">
        <v>1183</v>
      </c>
      <c t="s">
        <v>793</v>
      </c>
      <c t="s">
        <v>793</v>
      </c>
      <c t="s">
        <v>1183</v>
      </c>
    </row>
    <row>
      <c r="AG42" t="s">
        <v>890</v>
      </c>
      <c t="s">
        <v>1184</v>
      </c>
      <c t="s">
        <v>890</v>
      </c>
      <c t="s">
        <v>1184</v>
      </c>
      <c t="s">
        <v>1184</v>
      </c>
      <c t="s">
        <v>890</v>
      </c>
    </row>
    <row>
      <c r="AG43" t="s">
        <v>76</v>
      </c>
      <c t="s">
        <v>182</v>
      </c>
      <c t="s">
        <v>76</v>
      </c>
      <c t="s">
        <v>182</v>
      </c>
      <c t="s">
        <v>182</v>
      </c>
      <c t="s">
        <v>76</v>
      </c>
    </row>
    <row>
      <c r="AG44" t="s">
        <v>109</v>
      </c>
      <c t="s">
        <v>1062</v>
      </c>
      <c t="s">
        <v>109</v>
      </c>
      <c t="s">
        <v>1062</v>
      </c>
      <c t="s">
        <v>1062</v>
      </c>
      <c t="s">
        <v>109</v>
      </c>
    </row>
    <row>
      <c r="AG45" t="s">
        <v>1276</v>
      </c>
      <c t="s">
        <v>183</v>
      </c>
      <c t="s">
        <v>1276</v>
      </c>
      <c t="s">
        <v>183</v>
      </c>
      <c t="s">
        <v>183</v>
      </c>
      <c t="s">
        <v>1276</v>
      </c>
    </row>
    <row>
      <c r="AG46" t="s">
        <v>794</v>
      </c>
      <c t="s">
        <v>680</v>
      </c>
      <c t="s">
        <v>794</v>
      </c>
      <c t="s">
        <v>680</v>
      </c>
      <c t="s">
        <v>680</v>
      </c>
      <c t="s">
        <v>794</v>
      </c>
    </row>
    <row>
      <c r="AG47" t="s">
        <v>681</v>
      </c>
      <c t="s">
        <v>481</v>
      </c>
      <c t="s">
        <v>681</v>
      </c>
      <c t="s">
        <v>481</v>
      </c>
      <c t="s">
        <v>481</v>
      </c>
      <c t="s">
        <v>681</v>
      </c>
    </row>
    <row>
      <c r="AG48" t="s">
        <v>1277</v>
      </c>
      <c t="s">
        <v>587</v>
      </c>
      <c t="s">
        <v>1277</v>
      </c>
      <c t="s">
        <v>587</v>
      </c>
      <c t="s">
        <v>587</v>
      </c>
      <c t="s">
        <v>1277</v>
      </c>
    </row>
    <row>
      <c r="AG49" t="s">
        <v>398</v>
      </c>
      <c t="s">
        <v>295</v>
      </c>
      <c t="s">
        <v>398</v>
      </c>
      <c t="s">
        <v>295</v>
      </c>
      <c t="s">
        <v>295</v>
      </c>
      <c t="s">
        <v>398</v>
      </c>
    </row>
    <row>
      <c r="AG50" t="s">
        <v>891</v>
      </c>
      <c t="s">
        <v>77</v>
      </c>
      <c t="s">
        <v>891</v>
      </c>
      <c t="s">
        <v>77</v>
      </c>
      <c t="s">
        <v>77</v>
      </c>
      <c t="s">
        <v>891</v>
      </c>
    </row>
    <row>
      <c r="AG51" t="s">
        <v>482</v>
      </c>
      <c t="s">
        <v>184</v>
      </c>
      <c t="s">
        <v>482</v>
      </c>
      <c t="s">
        <v>184</v>
      </c>
      <c t="s">
        <v>184</v>
      </c>
      <c t="s">
        <v>482</v>
      </c>
    </row>
    <row>
      <c r="AG52" t="s">
        <v>1185</v>
      </c>
      <c t="s">
        <v>682</v>
      </c>
      <c t="s">
        <v>1185</v>
      </c>
      <c t="s">
        <v>682</v>
      </c>
      <c t="s">
        <v>682</v>
      </c>
      <c t="s">
        <v>1185</v>
      </c>
    </row>
    <row>
      <c r="AG53" t="s">
        <v>399</v>
      </c>
      <c t="s">
        <v>296</v>
      </c>
      <c t="s">
        <v>399</v>
      </c>
      <c t="s">
        <v>296</v>
      </c>
      <c t="s">
        <v>296</v>
      </c>
      <c t="s">
        <v>399</v>
      </c>
    </row>
    <row>
      <c r="AG54" t="s">
        <v>78</v>
      </c>
      <c t="s">
        <v>1475</v>
      </c>
      <c t="s">
        <v>78</v>
      </c>
      <c t="s">
        <v>1475</v>
      </c>
      <c t="s">
        <v>1475</v>
      </c>
      <c t="s">
        <v>78</v>
      </c>
    </row>
    <row>
      <c r="AG55" t="s">
        <v>483</v>
      </c>
      <c t="s">
        <v>1583</v>
      </c>
      <c t="s">
        <v>483</v>
      </c>
      <c t="s">
        <v>1583</v>
      </c>
      <c t="s">
        <v>1583</v>
      </c>
      <c t="s">
        <v>483</v>
      </c>
    </row>
    <row>
      <c r="AG56" t="s">
        <v>400</v>
      </c>
      <c t="s">
        <v>185</v>
      </c>
      <c t="s">
        <v>400</v>
      </c>
      <c t="s">
        <v>185</v>
      </c>
      <c t="s">
        <v>185</v>
      </c>
      <c t="s">
        <v>400</v>
      </c>
    </row>
    <row>
      <c r="AG57" t="s">
        <v>79</v>
      </c>
      <c t="s">
        <v>183</v>
      </c>
      <c t="s">
        <v>79</v>
      </c>
      <c t="s">
        <v>183</v>
      </c>
      <c t="s">
        <v>183</v>
      </c>
      <c t="s">
        <v>79</v>
      </c>
    </row>
    <row>
      <c r="AG58" t="s">
        <v>588</v>
      </c>
      <c t="s">
        <v>484</v>
      </c>
      <c t="s">
        <v>588</v>
      </c>
      <c t="s">
        <v>484</v>
      </c>
      <c t="s">
        <v>484</v>
      </c>
      <c t="s">
        <v>588</v>
      </c>
    </row>
  </sheetData>
  <dataValidations count="13">
    <dataValidation type="decimal" allowBlank="1" showErrorMessage="1" error="Invalid dollar amount" prompt="Enter a dollars and cents amount" sqref="B2:B3">
      <formula1>-999999999999.99</formula1>
      <formula2>999999999999.99</formula2>
    </dataValidation>
    <dataValidation type="list" allowBlank="1" showInputMessage="1" showErrorMessage="1" sqref="B6">
      <formula1>ScDForeign16_ValidationDesc</formula1>
    </dataValidation>
    <dataValidation type="date" allowBlank="1" showErrorMessage="1" error="Invalid Date" prompt="Date MM/DD/YYYY" sqref="B7">
      <formula1>1</formula1>
      <formula2>73050</formula2>
    </dataValidation>
    <dataValidation type="list" allowBlank="1" showInputMessage="1" showErrorMessage="1" sqref="B8">
      <formula1>NAICDes2020_ValidationDesc</formula1>
    </dataValidation>
    <dataValidation type="list" allowBlank="1" showInputMessage="1" showErrorMessage="1" sqref="B9">
      <formula1>NAICDesModifier2020_ValidationDesc</formula1>
    </dataValidation>
    <dataValidation type="list" allowBlank="1" showInputMessage="1" showErrorMessage="1" sqref="B10">
      <formula1>SVOAdminSymbolSCDBond2020_ValidationDesc</formula1>
    </dataValidation>
    <dataValidation type="custom" allowBlank="1" showErrorMessage="1" error="Invalid 12 character AlphaNumeric string" prompt="12 character AlphaNumeric string" sqref="B11">
      <formula1>IF(AND(LEN(B11)=12,ISNUMBER(SUMPRODUCT(FIND(MID(B11,ROW(INDIRECT("1:"&amp;12)),1),"0123456789abcdefghijklmnopqrstuvwxyzABCDEFGHIJKLMNOPQRSTUVWXYZ")))),TRUE,FALSE)</formula1>
    </dataValidation>
    <dataValidation type="list" allowBlank="1" showInputMessage="1" showErrorMessage="1" sqref="B12">
      <formula1>RelatedParties_ValidationDesc</formula1>
    </dataValidation>
    <dataValidation type="list" allowBlank="1" showInputMessage="1" showErrorMessage="1" sqref="B13">
      <formula1>States12_ValidationDesc</formula1>
    </dataValidation>
    <dataValidation type="decimal" allowBlank="1" showErrorMessage="1" error="Invalid 3 decimal number" prompt="Enter a 3 decimal number" sqref="B14">
      <formula1>-99999999999.999</formula1>
      <formula2>99999999999.999</formula2>
    </dataValidation>
    <dataValidation type="decimal" allowBlank="1" showErrorMessage="1" error="Invalid 2 decimal number" prompt="Enter a 2 decimal number" sqref="B15">
      <formula1>-999999999999.99</formula1>
      <formula2>999999999999.99</formula2>
    </dataValidation>
    <dataValidation type="list" allowBlank="1" showInputMessage="1" showErrorMessage="1" sqref="B16">
      <formula1>SVOAdminSymbolSCDPS2020_ValidationDesc</formula1>
    </dataValidation>
    <dataValidation type="list" allowBlank="1" showInputMessage="1" showErrorMessage="1" sqref="B17">
      <formula1>SVOAdminSymbolSCDCS2020_ValidationDesc</formula1>
    </dataValidation>
  </dataValidations>
  <pageMargins left="0.7" right="0.7" top="0.75" bottom="0.75" header="0.3" footer="0.3"/>
</worksheet>
</file>